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494" activeTab="1"/>
  </bookViews>
  <sheets>
    <sheet name="общий" sheetId="1" r:id="rId1"/>
    <sheet name="по группам" sheetId="2" r:id="rId2"/>
  </sheets>
  <definedNames>
    <definedName name="_xlnm.Print_Titles" localSheetId="0">'общий'!$B:$B</definedName>
    <definedName name="_xlnm.Print_Titles" localSheetId="1">'по группам'!$B:$B</definedName>
    <definedName name="_xlnm.Print_Area" localSheetId="0">'общий'!$A$1:$AX$60</definedName>
    <definedName name="_xlnm.Print_Area" localSheetId="1">'по группам'!$A$1:$AX$62</definedName>
  </definedNames>
  <calcPr fullCalcOnLoad="1"/>
</workbook>
</file>

<file path=xl/sharedStrings.xml><?xml version="1.0" encoding="utf-8"?>
<sst xmlns="http://schemas.openxmlformats.org/spreadsheetml/2006/main" count="488" uniqueCount="138">
  <si>
    <t>Итоговый ранг</t>
  </si>
  <si>
    <t>ПРОМЫШЛЕННОЕ ПРОИЗВОДСТВО</t>
  </si>
  <si>
    <t>СЕЛЬСКОЕ                                                                    ХОЗЯЙСТВО</t>
  </si>
  <si>
    <t>СТРОИТЕЛЬСТВО</t>
  </si>
  <si>
    <t>ВВОД ЖИЛЬЯ</t>
  </si>
  <si>
    <t>ТРАНСПОРТ</t>
  </si>
  <si>
    <t>СВЯЗЬ</t>
  </si>
  <si>
    <t>РОЗНИЧНАЯ ТОРГОВЛЯ</t>
  </si>
  <si>
    <t>ранг</t>
  </si>
  <si>
    <r>
      <t>отгружено товаров собств. производ-ства</t>
    </r>
    <r>
      <rPr>
        <vertAlign val="superscript"/>
        <sz val="8"/>
        <rFont val="Times New Roman Cyr"/>
        <family val="0"/>
      </rPr>
      <t xml:space="preserve"> 1)</t>
    </r>
    <r>
      <rPr>
        <sz val="8"/>
        <rFont val="Times New Roman Cyr"/>
        <family val="0"/>
      </rPr>
      <t>,                      млн. руб.</t>
    </r>
  </si>
  <si>
    <t>тыс. кв. м общей площади</t>
  </si>
  <si>
    <r>
      <t xml:space="preserve">выполнено работ и услуг </t>
    </r>
    <r>
      <rPr>
        <vertAlign val="superscript"/>
        <sz val="8"/>
        <rFont val="Times New Roman Cyr"/>
        <family val="0"/>
      </rPr>
      <t>2)</t>
    </r>
    <r>
      <rPr>
        <sz val="8"/>
        <rFont val="Times New Roman Cyr"/>
        <family val="0"/>
      </rPr>
      <t>,                              млн. руб.</t>
    </r>
  </si>
  <si>
    <r>
      <t>оборот</t>
    </r>
    <r>
      <rPr>
        <vertAlign val="superscript"/>
        <sz val="8"/>
        <rFont val="Times New Roman Cyr"/>
        <family val="0"/>
      </rPr>
      <t xml:space="preserve"> 3)</t>
    </r>
    <r>
      <rPr>
        <sz val="8"/>
        <rFont val="Times New Roman Cyr"/>
        <family val="0"/>
      </rPr>
      <t>, млн. руб.</t>
    </r>
  </si>
  <si>
    <t>Всего по краю</t>
  </si>
  <si>
    <t>г.Анапа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</si>
  <si>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</si>
  <si>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</si>
  <si>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</si>
  <si>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</si>
  <si>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</si>
  <si>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</si>
  <si>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г.Сочи</t>
  </si>
  <si>
    <t>число территорий,</t>
  </si>
  <si>
    <t>ухудшивших показатели</t>
  </si>
  <si>
    <r>
      <t>1)</t>
    </r>
    <r>
      <rPr>
        <sz val="9"/>
        <rFont val="Times New Roman Cyr"/>
        <family val="1"/>
      </rPr>
      <t xml:space="preserve"> по "чистым видам деятельности", с учетом отнесения объемов территориально-обособленных подразделений по месту их нахождения</t>
    </r>
  </si>
  <si>
    <r>
      <t>2)</t>
    </r>
    <r>
      <rPr>
        <sz val="9"/>
        <rFont val="Times New Roman Cyr"/>
        <family val="1"/>
      </rPr>
      <t xml:space="preserve"> по "хозяйственным  видам деятельности", с учетом отнесения объемов территориально-обособленных подразделений по месту их нахождения</t>
    </r>
  </si>
  <si>
    <r>
      <t>3)</t>
    </r>
    <r>
      <rPr>
        <sz val="9"/>
        <rFont val="Times New Roman Cyr"/>
        <family val="1"/>
      </rPr>
      <t xml:space="preserve"> организации всех видов деятельности, с учетом отнесения объемов территориально-обособленных подразделений по месту их нахождения</t>
    </r>
  </si>
  <si>
    <r>
      <t>Рейтинг городских округов и муниципальных районов края по темпам роста основных экономических показателей</t>
    </r>
    <r>
      <rPr>
        <sz val="12"/>
        <rFont val="Times New Roman Cyr"/>
        <family val="0"/>
      </rPr>
      <t xml:space="preserve"> (по крупным и средним организациям) </t>
    </r>
  </si>
  <si>
    <t>КУРОРТНО-ТУРИСТСКИЙ КОМПЛЕКС</t>
  </si>
  <si>
    <r>
      <t xml:space="preserve">объем услуг </t>
    </r>
    <r>
      <rPr>
        <vertAlign val="superscript"/>
        <sz val="8"/>
        <rFont val="Times New Roman Cyr"/>
        <family val="0"/>
      </rPr>
      <t>2)</t>
    </r>
    <r>
      <rPr>
        <sz val="8"/>
        <rFont val="Times New Roman Cyr"/>
        <family val="0"/>
      </rPr>
      <t>,                              млн. руб.</t>
    </r>
  </si>
  <si>
    <r>
      <t>4)</t>
    </r>
    <r>
      <rPr>
        <sz val="9"/>
        <rFont val="Times New Roman Cyr"/>
        <family val="1"/>
      </rPr>
      <t xml:space="preserve"> зарегистрированных в государственных учреждениях службы занятости</t>
    </r>
  </si>
  <si>
    <t>Наименование                                                                      городских округов и муниципальных районов края</t>
  </si>
  <si>
    <t>Комплексная оценка рангов (среднеарифметическая)</t>
  </si>
  <si>
    <t xml:space="preserve">ФИНАНСОВЫЕ РЕЗУЛЬТАТЫ ДЕЯТЕЛЬНОСТИ </t>
  </si>
  <si>
    <t xml:space="preserve">прибыль прибыльных предприятий </t>
  </si>
  <si>
    <t xml:space="preserve">убытки убыточных предприятий </t>
  </si>
  <si>
    <t>млн. руб.</t>
  </si>
  <si>
    <r>
      <t>рублей</t>
    </r>
    <r>
      <rPr>
        <vertAlign val="superscript"/>
        <sz val="8"/>
        <rFont val="Times New Roman Cyr"/>
        <family val="0"/>
      </rPr>
      <t xml:space="preserve"> 3)</t>
    </r>
  </si>
  <si>
    <t>справочно:                                                                                   отношение к средне-краевому уровню</t>
  </si>
  <si>
    <t xml:space="preserve">справочно:                                                  уровень безработицы </t>
  </si>
  <si>
    <r>
      <t xml:space="preserve">сальдо </t>
    </r>
    <r>
      <rPr>
        <sz val="8"/>
        <rFont val="Times New Roman Cyr"/>
        <family val="0"/>
      </rPr>
      <t>(прибыль минус убыток)</t>
    </r>
  </si>
  <si>
    <t>Абинский район</t>
  </si>
  <si>
    <t>Апшеронский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</si>
  <si>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</si>
  <si>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</si>
  <si>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</si>
  <si>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</si>
  <si>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</si>
  <si>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</si>
  <si>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р-н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</si>
  <si>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</si>
  <si>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</si>
  <si>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</si>
  <si>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</si>
  <si>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</si>
  <si>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</si>
  <si>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</si>
  <si>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р-н</t>
  </si>
  <si>
    <t>Отрадненский район</t>
  </si>
  <si>
    <t>Павловский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</si>
  <si>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</si>
  <si>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</si>
  <si>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</si>
  <si>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</si>
  <si>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</si>
  <si>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</si>
  <si>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</si>
  <si>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</si>
  <si>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</si>
  <si>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р-н</t>
  </si>
  <si>
    <t>Щербиновский район</t>
  </si>
  <si>
    <t>Прим-Ахтарский р-н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</si>
  <si>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</si>
  <si>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</si>
  <si>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</si>
  <si>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</si>
  <si>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</si>
  <si>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r>
      <t>числен-ность                           безра-ботных граждан</t>
    </r>
    <r>
      <rPr>
        <vertAlign val="superscript"/>
        <sz val="8"/>
        <rFont val="Times New Roman Cyr"/>
        <family val="0"/>
      </rPr>
      <t>4)</t>
    </r>
    <r>
      <rPr>
        <sz val="8"/>
        <rFont val="Times New Roman Cyr"/>
        <family val="0"/>
      </rPr>
      <t>, чел.</t>
    </r>
  </si>
  <si>
    <t>справочно:                                                                                   доля убыточных предприятий</t>
  </si>
  <si>
    <t>+/-</t>
  </si>
  <si>
    <t>%</t>
  </si>
  <si>
    <t>соответ. период прошлого года</t>
  </si>
  <si>
    <r>
      <t xml:space="preserve">объем                             выпол-ненных                   работ </t>
    </r>
    <r>
      <rPr>
        <vertAlign val="superscript"/>
        <sz val="8"/>
        <rFont val="Times New Roman Cyr"/>
        <family val="0"/>
      </rPr>
      <t>1)</t>
    </r>
    <r>
      <rPr>
        <sz val="8"/>
        <rFont val="Times New Roman Cyr"/>
        <family val="0"/>
      </rPr>
      <t>,                                                млн. руб.</t>
    </r>
  </si>
  <si>
    <t>1 группа</t>
  </si>
  <si>
    <t>территории с многоотраслевой экономикой</t>
  </si>
  <si>
    <t>2 группа</t>
  </si>
  <si>
    <t>промышленно ориентированные территории</t>
  </si>
  <si>
    <t>3 группа</t>
  </si>
  <si>
    <t>территории с курортно-туристской специализацией</t>
  </si>
  <si>
    <t xml:space="preserve">4 группа </t>
  </si>
  <si>
    <t>территории с агропромышленной специализацией</t>
  </si>
  <si>
    <t xml:space="preserve">5 группа </t>
  </si>
  <si>
    <t>территории со специализацией на сельском хозяйстве</t>
  </si>
  <si>
    <t>Крыловский район</t>
  </si>
  <si>
    <t xml:space="preserve">за январь-ноябрь 2014 года </t>
  </si>
  <si>
    <t>в % к  январю-ноябрю      2013                                    (в дейст. ценах)</t>
  </si>
  <si>
    <t>в % к  январю-ноябрю                           2013                                 (в сопост. ценах)</t>
  </si>
  <si>
    <t xml:space="preserve">в % к  январю-ноябрю                           2013                                 </t>
  </si>
  <si>
    <t xml:space="preserve">за январь-октябрь 2014 года  </t>
  </si>
  <si>
    <t xml:space="preserve"> к январю-октябрю 2013 </t>
  </si>
  <si>
    <t xml:space="preserve">в % к январю-октябрю                        2013 </t>
  </si>
  <si>
    <t>в январе-октябре                                                           2014 года</t>
  </si>
  <si>
    <t>в январе-октябре                                                         2013 года</t>
  </si>
  <si>
    <t>СРЕДНЕМЕСЯЧНАЯ  ЗАРАБОТНАЯ ПЛАТА                                     в январе-октябре 2014 года</t>
  </si>
  <si>
    <t xml:space="preserve">в % к январю-октябрю                                   2013 </t>
  </si>
  <si>
    <t>в январе-октябре                                                          2013 года</t>
  </si>
  <si>
    <t>БЕЗРАБОТИЦА                                                                                                                             по состоянию на 1 декабря 2014 года</t>
  </si>
  <si>
    <t>в % к                                                  1 декабря               2013                          года</t>
  </si>
  <si>
    <t>на 1 декабря                                       2014 года</t>
  </si>
  <si>
    <t>на 1 декабря                                       2013 года</t>
  </si>
  <si>
    <t>в 6,2 р.</t>
  </si>
  <si>
    <t>в 3,9 р.</t>
  </si>
  <si>
    <t>в 2,3 р.</t>
  </si>
  <si>
    <t>в 2,4 р.</t>
  </si>
  <si>
    <t>в 2,2 р.</t>
  </si>
  <si>
    <t>в 3,6 р.</t>
  </si>
  <si>
    <t>в 2,1 р.</t>
  </si>
  <si>
    <t>в 11,6 р.</t>
  </si>
  <si>
    <t>в 8,1 р.</t>
  </si>
  <si>
    <t>в 4,4 р.</t>
  </si>
  <si>
    <t>в 4,0 р.</t>
  </si>
  <si>
    <t>в 2,0 р.</t>
  </si>
  <si>
    <t>в 2,6 р.</t>
  </si>
  <si>
    <t>в 3,0 р.</t>
  </si>
  <si>
    <t>в 3,5 р.</t>
  </si>
  <si>
    <t>в 3,7 р.</t>
  </si>
  <si>
    <t>в 5,4 р.</t>
  </si>
  <si>
    <t>в 5,9 р.</t>
  </si>
  <si>
    <t>в 6,4 р.</t>
  </si>
  <si>
    <t>в 6,6 р.</t>
  </si>
  <si>
    <t>в 8,8 р.</t>
  </si>
  <si>
    <t>в 10,0 р.</t>
  </si>
  <si>
    <t>в 13,2 р.</t>
  </si>
  <si>
    <t>в 13,5 р.</t>
  </si>
  <si>
    <t>в 4,6 р.</t>
  </si>
  <si>
    <t>в 3,1 р.</t>
  </si>
  <si>
    <t>в 2,7 р.</t>
  </si>
  <si>
    <t>в 15,4 р.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</si>
</sst>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"/>
    <numFmt numFmtId="166" formatCode="#,##0.0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%"/>
    <numFmt numFmtId="174" formatCode="0.000%"/>
    <numFmt numFmtId="175" formatCode="#,##0.000"/>
    <numFmt numFmtId="176" formatCode="0.00000"/>
    <numFmt numFmtId="177" formatCode="#,##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0"/>
    </font>
    <font>
      <vertAlign val="superscript"/>
      <sz val="8"/>
      <name val="Times New Roman Cyr"/>
      <family val="0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 Cyr"/>
      <family val="0"/>
    </font>
    <font>
      <b/>
      <u val="single"/>
      <sz val="9"/>
      <name val="Times New Roman Cyr"/>
      <family val="0"/>
    </font>
    <font>
      <sz val="9"/>
      <name val="Times New Roman Cyr"/>
      <family val="1"/>
    </font>
    <font>
      <vertAlign val="superscript"/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color indexed="10"/>
      <name val="Times New Roman Cyr"/>
      <family val="0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rgb="FFFF0000"/>
      <name val="Times New Roman Cyr"/>
      <family val="0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/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1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164" fontId="17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6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/>
    </xf>
    <xf numFmtId="2" fontId="11" fillId="0" borderId="17" xfId="0" applyNumberFormat="1" applyFont="1" applyFill="1" applyBorder="1" applyAlignment="1">
      <alignment/>
    </xf>
    <xf numFmtId="2" fontId="11" fillId="0" borderId="18" xfId="0" applyNumberFormat="1" applyFont="1" applyFill="1" applyBorder="1" applyAlignment="1">
      <alignment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166" fontId="11" fillId="0" borderId="16" xfId="0" applyNumberFormat="1" applyFont="1" applyFill="1" applyBorder="1" applyAlignment="1">
      <alignment horizontal="right"/>
    </xf>
    <xf numFmtId="166" fontId="11" fillId="0" borderId="21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/>
    </xf>
    <xf numFmtId="166" fontId="11" fillId="0" borderId="17" xfId="0" applyNumberFormat="1" applyFont="1" applyFill="1" applyBorder="1" applyAlignment="1">
      <alignment horizontal="right"/>
    </xf>
    <xf numFmtId="166" fontId="11" fillId="0" borderId="22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/>
    </xf>
    <xf numFmtId="166" fontId="12" fillId="0" borderId="14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166" fontId="11" fillId="0" borderId="18" xfId="0" applyNumberFormat="1" applyFont="1" applyFill="1" applyBorder="1" applyAlignment="1">
      <alignment horizontal="right"/>
    </xf>
    <xf numFmtId="166" fontId="11" fillId="0" borderId="23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166" fontId="12" fillId="0" borderId="15" xfId="0" applyNumberFormat="1" applyFont="1" applyBorder="1" applyAlignment="1">
      <alignment/>
    </xf>
    <xf numFmtId="164" fontId="14" fillId="0" borderId="21" xfId="0" applyNumberFormat="1" applyFont="1" applyFill="1" applyBorder="1" applyAlignment="1">
      <alignment horizontal="right"/>
    </xf>
    <xf numFmtId="166" fontId="12" fillId="0" borderId="14" xfId="0" applyNumberFormat="1" applyFont="1" applyFill="1" applyBorder="1" applyAlignment="1">
      <alignment horizontal="right"/>
    </xf>
    <xf numFmtId="164" fontId="14" fillId="0" borderId="22" xfId="0" applyNumberFormat="1" applyFont="1" applyFill="1" applyBorder="1" applyAlignment="1">
      <alignment horizontal="right"/>
    </xf>
    <xf numFmtId="164" fontId="14" fillId="0" borderId="23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/>
    </xf>
    <xf numFmtId="173" fontId="12" fillId="0" borderId="14" xfId="0" applyNumberFormat="1" applyFont="1" applyBorder="1" applyAlignment="1">
      <alignment/>
    </xf>
    <xf numFmtId="173" fontId="12" fillId="0" borderId="15" xfId="0" applyNumberFormat="1" applyFont="1" applyBorder="1" applyAlignment="1">
      <alignment/>
    </xf>
    <xf numFmtId="164" fontId="56" fillId="0" borderId="21" xfId="0" applyNumberFormat="1" applyFont="1" applyFill="1" applyBorder="1" applyAlignment="1">
      <alignment horizontal="right"/>
    </xf>
    <xf numFmtId="166" fontId="57" fillId="0" borderId="14" xfId="0" applyNumberFormat="1" applyFont="1" applyFill="1" applyBorder="1" applyAlignment="1">
      <alignment horizontal="right"/>
    </xf>
    <xf numFmtId="164" fontId="56" fillId="0" borderId="22" xfId="0" applyNumberFormat="1" applyFont="1" applyFill="1" applyBorder="1" applyAlignment="1">
      <alignment horizontal="right"/>
    </xf>
    <xf numFmtId="3" fontId="57" fillId="0" borderId="14" xfId="0" applyNumberFormat="1" applyFont="1" applyFill="1" applyBorder="1" applyAlignment="1">
      <alignment horizontal="right"/>
    </xf>
    <xf numFmtId="166" fontId="57" fillId="0" borderId="15" xfId="0" applyNumberFormat="1" applyFont="1" applyFill="1" applyBorder="1" applyAlignment="1">
      <alignment horizontal="right"/>
    </xf>
    <xf numFmtId="164" fontId="56" fillId="0" borderId="23" xfId="0" applyNumberFormat="1" applyFont="1" applyFill="1" applyBorder="1" applyAlignment="1">
      <alignment horizontal="right"/>
    </xf>
    <xf numFmtId="3" fontId="57" fillId="0" borderId="15" xfId="0" applyNumberFormat="1" applyFont="1" applyFill="1" applyBorder="1" applyAlignment="1">
      <alignment horizontal="right"/>
    </xf>
    <xf numFmtId="173" fontId="12" fillId="0" borderId="17" xfId="0" applyNumberFormat="1" applyFont="1" applyBorder="1" applyAlignment="1">
      <alignment/>
    </xf>
    <xf numFmtId="173" fontId="12" fillId="0" borderId="17" xfId="0" applyNumberFormat="1" applyFont="1" applyBorder="1" applyAlignment="1">
      <alignment/>
    </xf>
    <xf numFmtId="173" fontId="12" fillId="0" borderId="18" xfId="0" applyNumberFormat="1" applyFont="1" applyBorder="1" applyAlignment="1">
      <alignment/>
    </xf>
    <xf numFmtId="173" fontId="12" fillId="0" borderId="18" xfId="0" applyNumberFormat="1" applyFont="1" applyBorder="1" applyAlignment="1">
      <alignment/>
    </xf>
    <xf numFmtId="173" fontId="12" fillId="0" borderId="14" xfId="0" applyNumberFormat="1" applyFont="1" applyFill="1" applyBorder="1" applyAlignment="1">
      <alignment/>
    </xf>
    <xf numFmtId="166" fontId="12" fillId="0" borderId="25" xfId="0" applyNumberFormat="1" applyFont="1" applyBorder="1" applyAlignment="1">
      <alignment/>
    </xf>
    <xf numFmtId="166" fontId="14" fillId="0" borderId="22" xfId="0" applyNumberFormat="1" applyFont="1" applyBorder="1" applyAlignment="1">
      <alignment horizontal="right"/>
    </xf>
    <xf numFmtId="166" fontId="14" fillId="0" borderId="23" xfId="0" applyNumberFormat="1" applyFont="1" applyBorder="1" applyAlignment="1">
      <alignment horizontal="right"/>
    </xf>
    <xf numFmtId="3" fontId="12" fillId="0" borderId="25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166" fontId="12" fillId="0" borderId="25" xfId="0" applyNumberFormat="1" applyFont="1" applyBorder="1" applyAlignment="1">
      <alignment horizontal="right"/>
    </xf>
    <xf numFmtId="166" fontId="12" fillId="0" borderId="25" xfId="0" applyNumberFormat="1" applyFont="1" applyFill="1" applyBorder="1" applyAlignment="1">
      <alignment/>
    </xf>
    <xf numFmtId="166" fontId="12" fillId="0" borderId="25" xfId="0" applyNumberFormat="1" applyFont="1" applyFill="1" applyBorder="1" applyAlignment="1">
      <alignment horizontal="right"/>
    </xf>
    <xf numFmtId="166" fontId="14" fillId="0" borderId="22" xfId="0" applyNumberFormat="1" applyFont="1" applyFill="1" applyBorder="1" applyAlignment="1">
      <alignment horizontal="right"/>
    </xf>
    <xf numFmtId="166" fontId="14" fillId="0" borderId="21" xfId="0" applyNumberFormat="1" applyFont="1" applyBorder="1" applyAlignment="1">
      <alignment horizontal="right"/>
    </xf>
    <xf numFmtId="166" fontId="58" fillId="0" borderId="14" xfId="0" applyNumberFormat="1" applyFont="1" applyBorder="1" applyAlignment="1">
      <alignment/>
    </xf>
    <xf numFmtId="3" fontId="12" fillId="0" borderId="25" xfId="0" applyNumberFormat="1" applyFont="1" applyFill="1" applyBorder="1" applyAlignment="1">
      <alignment/>
    </xf>
    <xf numFmtId="166" fontId="12" fillId="0" borderId="22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166" fontId="12" fillId="0" borderId="22" xfId="0" applyNumberFormat="1" applyFont="1" applyBorder="1" applyAlignment="1">
      <alignment/>
    </xf>
    <xf numFmtId="166" fontId="12" fillId="0" borderId="23" xfId="0" applyNumberFormat="1" applyFont="1" applyBorder="1" applyAlignment="1">
      <alignment/>
    </xf>
    <xf numFmtId="3" fontId="12" fillId="0" borderId="25" xfId="0" applyNumberFormat="1" applyFont="1" applyBorder="1" applyAlignment="1">
      <alignment horizontal="right"/>
    </xf>
    <xf numFmtId="166" fontId="12" fillId="34" borderId="22" xfId="0" applyNumberFormat="1" applyFont="1" applyFill="1" applyBorder="1" applyAlignment="1">
      <alignment/>
    </xf>
    <xf numFmtId="3" fontId="12" fillId="34" borderId="22" xfId="0" applyNumberFormat="1" applyFont="1" applyFill="1" applyBorder="1" applyAlignment="1">
      <alignment/>
    </xf>
    <xf numFmtId="166" fontId="12" fillId="34" borderId="23" xfId="0" applyNumberFormat="1" applyFont="1" applyFill="1" applyBorder="1" applyAlignment="1">
      <alignment/>
    </xf>
    <xf numFmtId="166" fontId="59" fillId="0" borderId="14" xfId="0" applyNumberFormat="1" applyFont="1" applyBorder="1" applyAlignment="1">
      <alignment/>
    </xf>
    <xf numFmtId="166" fontId="14" fillId="0" borderId="23" xfId="0" applyNumberFormat="1" applyFont="1" applyFill="1" applyBorder="1" applyAlignment="1">
      <alignment horizontal="right"/>
    </xf>
    <xf numFmtId="173" fontId="58" fillId="0" borderId="14" xfId="0" applyNumberFormat="1" applyFont="1" applyBorder="1" applyAlignment="1">
      <alignment/>
    </xf>
    <xf numFmtId="173" fontId="58" fillId="0" borderId="14" xfId="0" applyNumberFormat="1" applyFont="1" applyFill="1" applyBorder="1" applyAlignment="1">
      <alignment/>
    </xf>
    <xf numFmtId="173" fontId="58" fillId="0" borderId="17" xfId="0" applyNumberFormat="1" applyFont="1" applyBorder="1" applyAlignment="1">
      <alignment/>
    </xf>
    <xf numFmtId="173" fontId="58" fillId="0" borderId="18" xfId="0" applyNumberFormat="1" applyFont="1" applyBorder="1" applyAlignment="1">
      <alignment/>
    </xf>
    <xf numFmtId="3" fontId="58" fillId="0" borderId="14" xfId="0" applyNumberFormat="1" applyFont="1" applyBorder="1" applyAlignment="1">
      <alignment/>
    </xf>
    <xf numFmtId="0" fontId="60" fillId="0" borderId="0" xfId="0" applyFont="1" applyFill="1" applyAlignment="1">
      <alignment/>
    </xf>
    <xf numFmtId="0" fontId="9" fillId="0" borderId="27" xfId="0" applyFont="1" applyFill="1" applyBorder="1" applyAlignment="1">
      <alignment horizontal="left"/>
    </xf>
    <xf numFmtId="3" fontId="13" fillId="0" borderId="28" xfId="0" applyNumberFormat="1" applyFont="1" applyBorder="1" applyAlignment="1">
      <alignment horizontal="right"/>
    </xf>
    <xf numFmtId="3" fontId="13" fillId="0" borderId="28" xfId="0" applyNumberFormat="1" applyFont="1" applyBorder="1" applyAlignment="1">
      <alignment/>
    </xf>
    <xf numFmtId="166" fontId="12" fillId="0" borderId="26" xfId="0" applyNumberFormat="1" applyFont="1" applyBorder="1" applyAlignment="1">
      <alignment/>
    </xf>
    <xf numFmtId="3" fontId="10" fillId="34" borderId="21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173" fontId="13" fillId="0" borderId="16" xfId="0" applyNumberFormat="1" applyFont="1" applyBorder="1" applyAlignment="1">
      <alignment/>
    </xf>
    <xf numFmtId="9" fontId="13" fillId="0" borderId="16" xfId="0" applyNumberFormat="1" applyFont="1" applyBorder="1" applyAlignment="1">
      <alignment/>
    </xf>
    <xf numFmtId="3" fontId="61" fillId="0" borderId="13" xfId="0" applyNumberFormat="1" applyFont="1" applyFill="1" applyBorder="1" applyAlignment="1">
      <alignment horizontal="right"/>
    </xf>
    <xf numFmtId="173" fontId="13" fillId="0" borderId="13" xfId="0" applyNumberFormat="1" applyFont="1" applyBorder="1" applyAlignment="1">
      <alignment/>
    </xf>
    <xf numFmtId="3" fontId="12" fillId="0" borderId="14" xfId="0" applyNumberFormat="1" applyFont="1" applyFill="1" applyBorder="1" applyAlignment="1">
      <alignment horizontal="right"/>
    </xf>
    <xf numFmtId="173" fontId="59" fillId="0" borderId="14" xfId="0" applyNumberFormat="1" applyFont="1" applyFill="1" applyBorder="1" applyAlignment="1">
      <alignment/>
    </xf>
    <xf numFmtId="166" fontId="12" fillId="0" borderId="26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/>
    </xf>
    <xf numFmtId="3" fontId="12" fillId="0" borderId="14" xfId="0" applyNumberFormat="1" applyFont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166" fontId="12" fillId="0" borderId="14" xfId="0" applyNumberFormat="1" applyFont="1" applyFill="1" applyBorder="1" applyAlignment="1">
      <alignment/>
    </xf>
    <xf numFmtId="0" fontId="11" fillId="0" borderId="22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left"/>
    </xf>
    <xf numFmtId="2" fontId="11" fillId="0" borderId="31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 horizontal="right" wrapText="1"/>
    </xf>
    <xf numFmtId="0" fontId="14" fillId="0" borderId="31" xfId="0" applyFont="1" applyFill="1" applyBorder="1" applyAlignment="1">
      <alignment horizontal="right" wrapText="1"/>
    </xf>
    <xf numFmtId="0" fontId="10" fillId="0" borderId="31" xfId="0" applyFont="1" applyFill="1" applyBorder="1" applyAlignment="1">
      <alignment/>
    </xf>
    <xf numFmtId="164" fontId="14" fillId="0" borderId="31" xfId="0" applyNumberFormat="1" applyFont="1" applyFill="1" applyBorder="1" applyAlignment="1">
      <alignment horizontal="right" wrapText="1"/>
    </xf>
    <xf numFmtId="3" fontId="61" fillId="0" borderId="31" xfId="0" applyNumberFormat="1" applyFont="1" applyFill="1" applyBorder="1" applyAlignment="1">
      <alignment horizontal="right" wrapText="1"/>
    </xf>
    <xf numFmtId="164" fontId="56" fillId="0" borderId="31" xfId="0" applyNumberFormat="1" applyFont="1" applyFill="1" applyBorder="1" applyAlignment="1">
      <alignment horizontal="right" wrapText="1"/>
    </xf>
    <xf numFmtId="0" fontId="10" fillId="0" borderId="31" xfId="0" applyFont="1" applyFill="1" applyBorder="1" applyAlignment="1">
      <alignment horizontal="right"/>
    </xf>
    <xf numFmtId="164" fontId="13" fillId="0" borderId="31" xfId="0" applyNumberFormat="1" applyFont="1" applyFill="1" applyBorder="1" applyAlignment="1">
      <alignment horizontal="right" wrapText="1"/>
    </xf>
    <xf numFmtId="0" fontId="10" fillId="0" borderId="32" xfId="0" applyFont="1" applyFill="1" applyBorder="1" applyAlignment="1">
      <alignment horizontal="right"/>
    </xf>
    <xf numFmtId="3" fontId="61" fillId="0" borderId="30" xfId="0" applyNumberFormat="1" applyFont="1" applyFill="1" applyBorder="1" applyAlignment="1">
      <alignment horizontal="right" wrapText="1"/>
    </xf>
    <xf numFmtId="166" fontId="61" fillId="0" borderId="31" xfId="0" applyNumberFormat="1" applyFont="1" applyFill="1" applyBorder="1" applyAlignment="1">
      <alignment horizontal="right" wrapText="1"/>
    </xf>
    <xf numFmtId="0" fontId="10" fillId="0" borderId="32" xfId="0" applyFont="1" applyFill="1" applyBorder="1" applyAlignment="1">
      <alignment/>
    </xf>
    <xf numFmtId="0" fontId="9" fillId="35" borderId="27" xfId="0" applyFont="1" applyFill="1" applyBorder="1" applyAlignment="1">
      <alignment horizontal="left"/>
    </xf>
    <xf numFmtId="0" fontId="10" fillId="35" borderId="13" xfId="0" applyFont="1" applyFill="1" applyBorder="1" applyAlignment="1">
      <alignment horizontal="center"/>
    </xf>
    <xf numFmtId="2" fontId="11" fillId="35" borderId="16" xfId="0" applyNumberFormat="1" applyFont="1" applyFill="1" applyBorder="1" applyAlignment="1">
      <alignment/>
    </xf>
    <xf numFmtId="3" fontId="13" fillId="35" borderId="28" xfId="0" applyNumberFormat="1" applyFont="1" applyFill="1" applyBorder="1" applyAlignment="1">
      <alignment horizontal="right"/>
    </xf>
    <xf numFmtId="166" fontId="14" fillId="35" borderId="21" xfId="0" applyNumberFormat="1" applyFont="1" applyFill="1" applyBorder="1" applyAlignment="1">
      <alignment horizontal="right"/>
    </xf>
    <xf numFmtId="3" fontId="10" fillId="35" borderId="16" xfId="0" applyNumberFormat="1" applyFont="1" applyFill="1" applyBorder="1" applyAlignment="1">
      <alignment/>
    </xf>
    <xf numFmtId="3" fontId="13" fillId="35" borderId="13" xfId="0" applyNumberFormat="1" applyFont="1" applyFill="1" applyBorder="1" applyAlignment="1">
      <alignment horizontal="right"/>
    </xf>
    <xf numFmtId="164" fontId="14" fillId="35" borderId="21" xfId="0" applyNumberFormat="1" applyFont="1" applyFill="1" applyBorder="1" applyAlignment="1">
      <alignment horizontal="right"/>
    </xf>
    <xf numFmtId="0" fontId="10" fillId="35" borderId="16" xfId="0" applyFont="1" applyFill="1" applyBorder="1" applyAlignment="1">
      <alignment/>
    </xf>
    <xf numFmtId="3" fontId="13" fillId="35" borderId="28" xfId="0" applyNumberFormat="1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166" fontId="13" fillId="35" borderId="28" xfId="0" applyNumberFormat="1" applyFont="1" applyFill="1" applyBorder="1" applyAlignment="1">
      <alignment/>
    </xf>
    <xf numFmtId="3" fontId="61" fillId="35" borderId="13" xfId="0" applyNumberFormat="1" applyFont="1" applyFill="1" applyBorder="1" applyAlignment="1">
      <alignment horizontal="right"/>
    </xf>
    <xf numFmtId="164" fontId="56" fillId="35" borderId="21" xfId="0" applyNumberFormat="1" applyFont="1" applyFill="1" applyBorder="1" applyAlignment="1">
      <alignment horizontal="right"/>
    </xf>
    <xf numFmtId="3" fontId="10" fillId="35" borderId="13" xfId="0" applyNumberFormat="1" applyFont="1" applyFill="1" applyBorder="1" applyAlignment="1">
      <alignment/>
    </xf>
    <xf numFmtId="3" fontId="10" fillId="35" borderId="21" xfId="0" applyNumberFormat="1" applyFont="1" applyFill="1" applyBorder="1" applyAlignment="1">
      <alignment/>
    </xf>
    <xf numFmtId="166" fontId="11" fillId="35" borderId="16" xfId="0" applyNumberFormat="1" applyFont="1" applyFill="1" applyBorder="1" applyAlignment="1">
      <alignment horizontal="right"/>
    </xf>
    <xf numFmtId="166" fontId="11" fillId="35" borderId="21" xfId="0" applyNumberFormat="1" applyFont="1" applyFill="1" applyBorder="1" applyAlignment="1">
      <alignment horizontal="right"/>
    </xf>
    <xf numFmtId="0" fontId="10" fillId="35" borderId="16" xfId="0" applyFont="1" applyFill="1" applyBorder="1" applyAlignment="1">
      <alignment/>
    </xf>
    <xf numFmtId="173" fontId="13" fillId="35" borderId="33" xfId="0" applyNumberFormat="1" applyFont="1" applyFill="1" applyBorder="1" applyAlignment="1">
      <alignment/>
    </xf>
    <xf numFmtId="173" fontId="13" fillId="35" borderId="16" xfId="0" applyNumberFormat="1" applyFont="1" applyFill="1" applyBorder="1" applyAlignment="1">
      <alignment/>
    </xf>
    <xf numFmtId="9" fontId="13" fillId="35" borderId="33" xfId="0" applyNumberFormat="1" applyFont="1" applyFill="1" applyBorder="1" applyAlignment="1">
      <alignment/>
    </xf>
    <xf numFmtId="9" fontId="13" fillId="35" borderId="16" xfId="0" applyNumberFormat="1" applyFont="1" applyFill="1" applyBorder="1" applyAlignment="1">
      <alignment/>
    </xf>
    <xf numFmtId="173" fontId="13" fillId="35" borderId="13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0" fillId="0" borderId="30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right" wrapText="1"/>
    </xf>
    <xf numFmtId="3" fontId="12" fillId="0" borderId="31" xfId="0" applyNumberFormat="1" applyFont="1" applyFill="1" applyBorder="1" applyAlignment="1">
      <alignment horizontal="right" wrapText="1"/>
    </xf>
    <xf numFmtId="166" fontId="12" fillId="0" borderId="31" xfId="0" applyNumberFormat="1" applyFont="1" applyFill="1" applyBorder="1" applyAlignment="1">
      <alignment horizontal="right" wrapText="1"/>
    </xf>
    <xf numFmtId="166" fontId="57" fillId="0" borderId="31" xfId="0" applyNumberFormat="1" applyFont="1" applyFill="1" applyBorder="1" applyAlignment="1">
      <alignment horizontal="right" wrapText="1"/>
    </xf>
    <xf numFmtId="0" fontId="56" fillId="0" borderId="31" xfId="0" applyFont="1" applyFill="1" applyBorder="1" applyAlignment="1">
      <alignment horizontal="right" wrapText="1"/>
    </xf>
    <xf numFmtId="164" fontId="12" fillId="0" borderId="31" xfId="0" applyNumberFormat="1" applyFont="1" applyFill="1" applyBorder="1" applyAlignment="1">
      <alignment horizontal="right" wrapText="1"/>
    </xf>
    <xf numFmtId="3" fontId="57" fillId="0" borderId="31" xfId="0" applyNumberFormat="1" applyFont="1" applyFill="1" applyBorder="1" applyAlignment="1">
      <alignment horizontal="right" wrapText="1"/>
    </xf>
    <xf numFmtId="166" fontId="57" fillId="0" borderId="30" xfId="0" applyNumberFormat="1" applyFont="1" applyFill="1" applyBorder="1" applyAlignment="1">
      <alignment horizontal="right" wrapText="1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166" fontId="12" fillId="0" borderId="26" xfId="0" applyNumberFormat="1" applyFont="1" applyFill="1" applyBorder="1" applyAlignment="1">
      <alignment/>
    </xf>
    <xf numFmtId="3" fontId="12" fillId="34" borderId="22" xfId="0" applyNumberFormat="1" applyFont="1" applyFill="1" applyBorder="1" applyAlignment="1">
      <alignment/>
    </xf>
    <xf numFmtId="166" fontId="12" fillId="0" borderId="15" xfId="0" applyNumberFormat="1" applyFont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166" fontId="13" fillId="0" borderId="28" xfId="0" applyNumberFormat="1" applyFont="1" applyBorder="1" applyAlignment="1">
      <alignment/>
    </xf>
    <xf numFmtId="0" fontId="2" fillId="0" borderId="14" xfId="0" applyFont="1" applyFill="1" applyBorder="1" applyAlignment="1">
      <alignment horizontal="right"/>
    </xf>
    <xf numFmtId="166" fontId="12" fillId="0" borderId="14" xfId="0" applyNumberFormat="1" applyFont="1" applyFill="1" applyBorder="1" applyAlignment="1">
      <alignment horizontal="right"/>
    </xf>
    <xf numFmtId="173" fontId="13" fillId="0" borderId="33" xfId="0" applyNumberFormat="1" applyFont="1" applyBorder="1" applyAlignment="1">
      <alignment/>
    </xf>
    <xf numFmtId="9" fontId="13" fillId="0" borderId="33" xfId="0" applyNumberFormat="1" applyFont="1" applyBorder="1" applyAlignment="1">
      <alignment/>
    </xf>
    <xf numFmtId="173" fontId="59" fillId="0" borderId="17" xfId="0" applyNumberFormat="1" applyFont="1" applyBorder="1" applyAlignment="1">
      <alignment/>
    </xf>
    <xf numFmtId="173" fontId="59" fillId="0" borderId="18" xfId="0" applyNumberFormat="1" applyFont="1" applyBorder="1" applyAlignment="1">
      <alignment/>
    </xf>
    <xf numFmtId="166" fontId="12" fillId="0" borderId="15" xfId="0" applyNumberFormat="1" applyFont="1" applyFill="1" applyBorder="1" applyAlignment="1">
      <alignment/>
    </xf>
    <xf numFmtId="173" fontId="59" fillId="0" borderId="15" xfId="0" applyNumberFormat="1" applyFont="1" applyFill="1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textRotation="90" wrapText="1"/>
    </xf>
    <xf numFmtId="0" fontId="6" fillId="33" borderId="43" xfId="0" applyFont="1" applyFill="1" applyBorder="1" applyAlignment="1">
      <alignment horizontal="center" vertical="center" textRotation="90" wrapText="1"/>
    </xf>
    <xf numFmtId="0" fontId="6" fillId="33" borderId="20" xfId="0" applyFont="1" applyFill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 vertical="center" textRotation="90" wrapText="1"/>
    </xf>
    <xf numFmtId="0" fontId="6" fillId="0" borderId="43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2" fontId="11" fillId="34" borderId="17" xfId="0" applyNumberFormat="1" applyFont="1" applyFill="1" applyBorder="1" applyAlignment="1">
      <alignment/>
    </xf>
    <xf numFmtId="3" fontId="12" fillId="34" borderId="25" xfId="0" applyNumberFormat="1" applyFont="1" applyFill="1" applyBorder="1" applyAlignment="1">
      <alignment horizontal="right"/>
    </xf>
    <xf numFmtId="166" fontId="14" fillId="34" borderId="22" xfId="0" applyNumberFormat="1" applyFont="1" applyFill="1" applyBorder="1" applyAlignment="1">
      <alignment horizontal="right"/>
    </xf>
    <xf numFmtId="3" fontId="10" fillId="34" borderId="17" xfId="0" applyNumberFormat="1" applyFont="1" applyFill="1" applyBorder="1" applyAlignment="1">
      <alignment/>
    </xf>
    <xf numFmtId="3" fontId="12" fillId="34" borderId="14" xfId="0" applyNumberFormat="1" applyFont="1" applyFill="1" applyBorder="1" applyAlignment="1">
      <alignment horizontal="right"/>
    </xf>
    <xf numFmtId="164" fontId="14" fillId="34" borderId="22" xfId="0" applyNumberFormat="1" applyFont="1" applyFill="1" applyBorder="1" applyAlignment="1">
      <alignment horizontal="right"/>
    </xf>
    <xf numFmtId="0" fontId="10" fillId="34" borderId="17" xfId="0" applyFont="1" applyFill="1" applyBorder="1" applyAlignment="1">
      <alignment/>
    </xf>
    <xf numFmtId="166" fontId="12" fillId="34" borderId="25" xfId="0" applyNumberFormat="1" applyFont="1" applyFill="1" applyBorder="1" applyAlignment="1">
      <alignment/>
    </xf>
    <xf numFmtId="0" fontId="10" fillId="34" borderId="17" xfId="0" applyFont="1" applyFill="1" applyBorder="1" applyAlignment="1">
      <alignment horizontal="right"/>
    </xf>
    <xf numFmtId="3" fontId="12" fillId="34" borderId="25" xfId="0" applyNumberFormat="1" applyFont="1" applyFill="1" applyBorder="1" applyAlignment="1">
      <alignment/>
    </xf>
    <xf numFmtId="166" fontId="57" fillId="34" borderId="14" xfId="0" applyNumberFormat="1" applyFont="1" applyFill="1" applyBorder="1" applyAlignment="1">
      <alignment horizontal="right"/>
    </xf>
    <xf numFmtId="164" fontId="56" fillId="34" borderId="22" xfId="0" applyNumberFormat="1" applyFont="1" applyFill="1" applyBorder="1" applyAlignment="1">
      <alignment horizontal="right"/>
    </xf>
    <xf numFmtId="3" fontId="59" fillId="34" borderId="14" xfId="0" applyNumberFormat="1" applyFont="1" applyFill="1" applyBorder="1" applyAlignment="1">
      <alignment/>
    </xf>
    <xf numFmtId="166" fontId="11" fillId="34" borderId="17" xfId="0" applyNumberFormat="1" applyFont="1" applyFill="1" applyBorder="1" applyAlignment="1">
      <alignment horizontal="right"/>
    </xf>
    <xf numFmtId="166" fontId="11" fillId="34" borderId="22" xfId="0" applyNumberFormat="1" applyFont="1" applyFill="1" applyBorder="1" applyAlignment="1">
      <alignment horizontal="right"/>
    </xf>
    <xf numFmtId="0" fontId="10" fillId="34" borderId="17" xfId="0" applyFont="1" applyFill="1" applyBorder="1" applyAlignment="1">
      <alignment/>
    </xf>
    <xf numFmtId="173" fontId="12" fillId="34" borderId="14" xfId="0" applyNumberFormat="1" applyFont="1" applyFill="1" applyBorder="1" applyAlignment="1">
      <alignment/>
    </xf>
    <xf numFmtId="173" fontId="12" fillId="34" borderId="17" xfId="0" applyNumberFormat="1" applyFont="1" applyFill="1" applyBorder="1" applyAlignment="1">
      <alignment/>
    </xf>
    <xf numFmtId="3" fontId="57" fillId="34" borderId="14" xfId="0" applyNumberFormat="1" applyFont="1" applyFill="1" applyBorder="1" applyAlignment="1">
      <alignment horizontal="right"/>
    </xf>
    <xf numFmtId="173" fontId="12" fillId="34" borderId="17" xfId="0" applyNumberFormat="1" applyFont="1" applyFill="1" applyBorder="1" applyAlignment="1">
      <alignment/>
    </xf>
    <xf numFmtId="0" fontId="2" fillId="34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4"/>
  <sheetViews>
    <sheetView view="pageBreakPreview" zoomScale="60" zoomScaleNormal="130" zoomScalePageLayoutView="0" workbookViewId="0" topLeftCell="A1">
      <pane xSplit="4" ySplit="9" topLeftCell="E43" activePane="bottomRight" state="frozen"/>
      <selection pane="topLeft" activeCell="B1" sqref="B1"/>
      <selection pane="topRight" activeCell="E1" sqref="E1"/>
      <selection pane="bottomLeft" activeCell="B10" sqref="B10"/>
      <selection pane="bottomRight" activeCell="A48" sqref="A48:IV48"/>
    </sheetView>
  </sheetViews>
  <sheetFormatPr defaultColWidth="9.140625" defaultRowHeight="15"/>
  <cols>
    <col min="1" max="1" width="2.7109375" style="1" hidden="1" customWidth="1"/>
    <col min="2" max="2" width="20.140625" style="1" customWidth="1"/>
    <col min="3" max="3" width="5.7109375" style="1" customWidth="1"/>
    <col min="4" max="4" width="6.28125" style="1" customWidth="1"/>
    <col min="5" max="5" width="8.7109375" style="3" customWidth="1"/>
    <col min="6" max="6" width="7.7109375" style="3" customWidth="1"/>
    <col min="7" max="7" width="5.7109375" style="3" customWidth="1"/>
    <col min="8" max="8" width="8.7109375" style="3" customWidth="1"/>
    <col min="9" max="9" width="7.7109375" style="3" customWidth="1"/>
    <col min="10" max="10" width="5.7109375" style="3" customWidth="1"/>
    <col min="11" max="11" width="8.7109375" style="1" customWidth="1"/>
    <col min="12" max="12" width="7.57421875" style="1" customWidth="1"/>
    <col min="13" max="13" width="5.7109375" style="1" customWidth="1"/>
    <col min="14" max="14" width="8.00390625" style="1" customWidth="1"/>
    <col min="15" max="15" width="7.7109375" style="1" customWidth="1"/>
    <col min="16" max="16" width="5.7109375" style="1" customWidth="1"/>
    <col min="17" max="17" width="8.421875" style="1" customWidth="1"/>
    <col min="18" max="18" width="7.7109375" style="1" customWidth="1"/>
    <col min="19" max="19" width="5.7109375" style="1" customWidth="1"/>
    <col min="20" max="20" width="8.421875" style="1" customWidth="1"/>
    <col min="21" max="21" width="7.7109375" style="1" customWidth="1"/>
    <col min="22" max="22" width="5.7109375" style="1" customWidth="1"/>
    <col min="23" max="23" width="7.57421875" style="1" customWidth="1"/>
    <col min="24" max="24" width="7.421875" style="1" customWidth="1"/>
    <col min="25" max="25" width="6.28125" style="1" customWidth="1"/>
    <col min="26" max="27" width="7.421875" style="1" customWidth="1"/>
    <col min="28" max="28" width="6.140625" style="1" customWidth="1"/>
    <col min="29" max="29" width="8.7109375" style="1" customWidth="1"/>
    <col min="30" max="30" width="8.57421875" style="1" hidden="1" customWidth="1"/>
    <col min="31" max="31" width="8.57421875" style="1" customWidth="1"/>
    <col min="32" max="32" width="8.140625" style="1" customWidth="1"/>
    <col min="33" max="33" width="8.7109375" style="1" customWidth="1"/>
    <col min="34" max="34" width="8.28125" style="1" customWidth="1"/>
    <col min="35" max="35" width="6.7109375" style="1" customWidth="1"/>
    <col min="36" max="36" width="8.7109375" style="1" customWidth="1"/>
    <col min="37" max="37" width="7.7109375" style="1" customWidth="1"/>
    <col min="38" max="38" width="6.7109375" style="1" customWidth="1"/>
    <col min="39" max="40" width="7.140625" style="1" customWidth="1"/>
    <col min="41" max="41" width="8.7109375" style="1" customWidth="1"/>
    <col min="42" max="42" width="8.00390625" style="1" customWidth="1"/>
    <col min="43" max="43" width="6.7109375" style="1" customWidth="1"/>
    <col min="44" max="45" width="7.7109375" style="1" customWidth="1"/>
    <col min="46" max="46" width="8.28125" style="1" customWidth="1"/>
    <col min="47" max="47" width="7.57421875" style="1" customWidth="1"/>
    <col min="48" max="48" width="6.7109375" style="1" customWidth="1"/>
    <col min="49" max="50" width="7.28125" style="1" customWidth="1"/>
    <col min="51" max="16384" width="9.140625" style="1" customWidth="1"/>
  </cols>
  <sheetData>
    <row r="1" ht="15" customHeight="1">
      <c r="E1" s="2" t="s">
        <v>27</v>
      </c>
    </row>
    <row r="2" spans="4:5" ht="13.5" customHeight="1">
      <c r="D2" s="2"/>
      <c r="E2" s="4" t="s">
        <v>94</v>
      </c>
    </row>
    <row r="3" spans="4:5" ht="7.5" customHeight="1">
      <c r="D3" s="2"/>
      <c r="E3" s="2"/>
    </row>
    <row r="4" spans="2:50" s="5" customFormat="1" ht="12.75" customHeight="1">
      <c r="B4" s="230" t="s">
        <v>31</v>
      </c>
      <c r="C4" s="233" t="s">
        <v>0</v>
      </c>
      <c r="D4" s="236" t="s">
        <v>32</v>
      </c>
      <c r="E4" s="217" t="s">
        <v>1</v>
      </c>
      <c r="F4" s="218"/>
      <c r="G4" s="219"/>
      <c r="H4" s="217" t="s">
        <v>2</v>
      </c>
      <c r="I4" s="218"/>
      <c r="J4" s="219"/>
      <c r="K4" s="205" t="s">
        <v>3</v>
      </c>
      <c r="L4" s="206"/>
      <c r="M4" s="207"/>
      <c r="N4" s="217" t="s">
        <v>4</v>
      </c>
      <c r="O4" s="218"/>
      <c r="P4" s="219"/>
      <c r="Q4" s="205" t="s">
        <v>5</v>
      </c>
      <c r="R4" s="206"/>
      <c r="S4" s="207"/>
      <c r="T4" s="205" t="s">
        <v>6</v>
      </c>
      <c r="U4" s="206"/>
      <c r="V4" s="207"/>
      <c r="W4" s="217" t="s">
        <v>7</v>
      </c>
      <c r="X4" s="218"/>
      <c r="Y4" s="219"/>
      <c r="Z4" s="217" t="s">
        <v>28</v>
      </c>
      <c r="AA4" s="218"/>
      <c r="AB4" s="219"/>
      <c r="AC4" s="214" t="s">
        <v>33</v>
      </c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6"/>
      <c r="AO4" s="239" t="s">
        <v>103</v>
      </c>
      <c r="AP4" s="240"/>
      <c r="AQ4" s="240"/>
      <c r="AR4" s="240"/>
      <c r="AS4" s="241"/>
      <c r="AT4" s="217" t="s">
        <v>106</v>
      </c>
      <c r="AU4" s="218"/>
      <c r="AV4" s="218"/>
      <c r="AW4" s="218"/>
      <c r="AX4" s="219"/>
    </row>
    <row r="5" spans="2:50" s="5" customFormat="1" ht="12.75" customHeight="1">
      <c r="B5" s="231"/>
      <c r="C5" s="234"/>
      <c r="D5" s="237"/>
      <c r="E5" s="220"/>
      <c r="F5" s="221"/>
      <c r="G5" s="222"/>
      <c r="H5" s="220"/>
      <c r="I5" s="221"/>
      <c r="J5" s="222"/>
      <c r="K5" s="208"/>
      <c r="L5" s="209"/>
      <c r="M5" s="210"/>
      <c r="N5" s="220"/>
      <c r="O5" s="221"/>
      <c r="P5" s="222"/>
      <c r="Q5" s="208"/>
      <c r="R5" s="209"/>
      <c r="S5" s="210"/>
      <c r="T5" s="208"/>
      <c r="U5" s="209"/>
      <c r="V5" s="210"/>
      <c r="W5" s="220"/>
      <c r="X5" s="221"/>
      <c r="Y5" s="222"/>
      <c r="Z5" s="220"/>
      <c r="AA5" s="221"/>
      <c r="AB5" s="222"/>
      <c r="AC5" s="202" t="s">
        <v>98</v>
      </c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4"/>
      <c r="AO5" s="242"/>
      <c r="AP5" s="243"/>
      <c r="AQ5" s="243"/>
      <c r="AR5" s="243"/>
      <c r="AS5" s="244"/>
      <c r="AT5" s="223"/>
      <c r="AU5" s="224"/>
      <c r="AV5" s="224"/>
      <c r="AW5" s="224"/>
      <c r="AX5" s="225"/>
    </row>
    <row r="6" spans="2:50" s="5" customFormat="1" ht="12.75" customHeight="1">
      <c r="B6" s="231"/>
      <c r="C6" s="234"/>
      <c r="D6" s="237"/>
      <c r="E6" s="223"/>
      <c r="F6" s="224"/>
      <c r="G6" s="225"/>
      <c r="H6" s="223"/>
      <c r="I6" s="224"/>
      <c r="J6" s="225"/>
      <c r="K6" s="211"/>
      <c r="L6" s="212"/>
      <c r="M6" s="213"/>
      <c r="N6" s="223"/>
      <c r="O6" s="224"/>
      <c r="P6" s="225"/>
      <c r="Q6" s="211"/>
      <c r="R6" s="212"/>
      <c r="S6" s="213"/>
      <c r="T6" s="211"/>
      <c r="U6" s="212"/>
      <c r="V6" s="213"/>
      <c r="W6" s="223"/>
      <c r="X6" s="224"/>
      <c r="Y6" s="225"/>
      <c r="Z6" s="220"/>
      <c r="AA6" s="221"/>
      <c r="AB6" s="222"/>
      <c r="AC6" s="217" t="s">
        <v>40</v>
      </c>
      <c r="AD6" s="218"/>
      <c r="AE6" s="218"/>
      <c r="AF6" s="219"/>
      <c r="AG6" s="217" t="s">
        <v>34</v>
      </c>
      <c r="AH6" s="218"/>
      <c r="AI6" s="219"/>
      <c r="AJ6" s="217" t="s">
        <v>35</v>
      </c>
      <c r="AK6" s="218"/>
      <c r="AL6" s="219"/>
      <c r="AM6" s="252" t="s">
        <v>78</v>
      </c>
      <c r="AN6" s="253"/>
      <c r="AO6" s="200" t="s">
        <v>37</v>
      </c>
      <c r="AP6" s="254" t="s">
        <v>104</v>
      </c>
      <c r="AQ6" s="200" t="s">
        <v>8</v>
      </c>
      <c r="AR6" s="252" t="s">
        <v>38</v>
      </c>
      <c r="AS6" s="253"/>
      <c r="AT6" s="200" t="s">
        <v>77</v>
      </c>
      <c r="AU6" s="200" t="s">
        <v>107</v>
      </c>
      <c r="AV6" s="200" t="s">
        <v>8</v>
      </c>
      <c r="AW6" s="247" t="s">
        <v>39</v>
      </c>
      <c r="AX6" s="248"/>
    </row>
    <row r="7" spans="2:50" s="5" customFormat="1" ht="21" customHeight="1">
      <c r="B7" s="231"/>
      <c r="C7" s="234"/>
      <c r="D7" s="237"/>
      <c r="E7" s="200" t="s">
        <v>9</v>
      </c>
      <c r="F7" s="200" t="s">
        <v>95</v>
      </c>
      <c r="G7" s="200" t="s">
        <v>8</v>
      </c>
      <c r="H7" s="226" t="s">
        <v>9</v>
      </c>
      <c r="I7" s="200" t="s">
        <v>95</v>
      </c>
      <c r="J7" s="228" t="s">
        <v>8</v>
      </c>
      <c r="K7" s="200" t="s">
        <v>82</v>
      </c>
      <c r="L7" s="200" t="s">
        <v>96</v>
      </c>
      <c r="M7" s="200" t="s">
        <v>8</v>
      </c>
      <c r="N7" s="200" t="s">
        <v>10</v>
      </c>
      <c r="O7" s="200" t="s">
        <v>97</v>
      </c>
      <c r="P7" s="200" t="s">
        <v>8</v>
      </c>
      <c r="Q7" s="200" t="s">
        <v>11</v>
      </c>
      <c r="R7" s="200" t="s">
        <v>95</v>
      </c>
      <c r="S7" s="200" t="s">
        <v>8</v>
      </c>
      <c r="T7" s="200" t="s">
        <v>11</v>
      </c>
      <c r="U7" s="200" t="s">
        <v>95</v>
      </c>
      <c r="V7" s="200" t="s">
        <v>8</v>
      </c>
      <c r="W7" s="200" t="s">
        <v>12</v>
      </c>
      <c r="X7" s="200" t="s">
        <v>96</v>
      </c>
      <c r="Y7" s="200" t="s">
        <v>8</v>
      </c>
      <c r="Z7" s="200" t="s">
        <v>29</v>
      </c>
      <c r="AA7" s="200" t="s">
        <v>95</v>
      </c>
      <c r="AB7" s="200" t="s">
        <v>8</v>
      </c>
      <c r="AC7" s="200" t="s">
        <v>36</v>
      </c>
      <c r="AD7" s="257" t="s">
        <v>81</v>
      </c>
      <c r="AE7" s="245" t="s">
        <v>99</v>
      </c>
      <c r="AF7" s="246"/>
      <c r="AG7" s="223"/>
      <c r="AH7" s="224"/>
      <c r="AI7" s="225"/>
      <c r="AJ7" s="223"/>
      <c r="AK7" s="224"/>
      <c r="AL7" s="225"/>
      <c r="AM7" s="227"/>
      <c r="AN7" s="229"/>
      <c r="AO7" s="251"/>
      <c r="AP7" s="255"/>
      <c r="AQ7" s="251"/>
      <c r="AR7" s="227"/>
      <c r="AS7" s="229"/>
      <c r="AT7" s="251"/>
      <c r="AU7" s="251"/>
      <c r="AV7" s="251"/>
      <c r="AW7" s="249"/>
      <c r="AX7" s="250"/>
    </row>
    <row r="8" spans="2:50" s="5" customFormat="1" ht="51.75" customHeight="1">
      <c r="B8" s="232"/>
      <c r="C8" s="235"/>
      <c r="D8" s="238"/>
      <c r="E8" s="201"/>
      <c r="F8" s="201"/>
      <c r="G8" s="201"/>
      <c r="H8" s="227"/>
      <c r="I8" s="201"/>
      <c r="J8" s="229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58"/>
      <c r="AE8" s="49" t="s">
        <v>79</v>
      </c>
      <c r="AF8" s="50" t="s">
        <v>80</v>
      </c>
      <c r="AG8" s="50" t="s">
        <v>36</v>
      </c>
      <c r="AH8" s="50" t="s">
        <v>100</v>
      </c>
      <c r="AI8" s="49" t="s">
        <v>8</v>
      </c>
      <c r="AJ8" s="50" t="s">
        <v>36</v>
      </c>
      <c r="AK8" s="50" t="s">
        <v>100</v>
      </c>
      <c r="AL8" s="49" t="s">
        <v>8</v>
      </c>
      <c r="AM8" s="51" t="s">
        <v>101</v>
      </c>
      <c r="AN8" s="51" t="s">
        <v>102</v>
      </c>
      <c r="AO8" s="201"/>
      <c r="AP8" s="256"/>
      <c r="AQ8" s="201"/>
      <c r="AR8" s="51" t="s">
        <v>101</v>
      </c>
      <c r="AS8" s="51" t="s">
        <v>105</v>
      </c>
      <c r="AT8" s="201"/>
      <c r="AU8" s="201"/>
      <c r="AV8" s="201"/>
      <c r="AW8" s="45" t="s">
        <v>108</v>
      </c>
      <c r="AX8" s="45" t="s">
        <v>109</v>
      </c>
    </row>
    <row r="9" spans="2:25" s="5" customFormat="1" ht="6.75" customHeight="1">
      <c r="B9" s="6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50" s="35" customFormat="1" ht="13.5">
      <c r="A10" s="68">
        <v>1</v>
      </c>
      <c r="B10" s="111" t="s">
        <v>13</v>
      </c>
      <c r="C10" s="36">
        <v>15</v>
      </c>
      <c r="D10" s="46">
        <f>(G10+J10+M10+P10+S10+V10+Y10+AB10+AI10+AL10+AQ10+AV10)/12</f>
        <v>18.916666666666668</v>
      </c>
      <c r="E10" s="112">
        <v>580635.734</v>
      </c>
      <c r="F10" s="92">
        <v>117.2</v>
      </c>
      <c r="G10" s="126">
        <v>20</v>
      </c>
      <c r="H10" s="190">
        <v>88812.038</v>
      </c>
      <c r="I10" s="64">
        <v>117.7</v>
      </c>
      <c r="J10" s="39">
        <v>20</v>
      </c>
      <c r="K10" s="113">
        <v>114933.5</v>
      </c>
      <c r="L10" s="92">
        <v>61.2</v>
      </c>
      <c r="M10" s="42">
        <v>34</v>
      </c>
      <c r="N10" s="191">
        <v>4298.528</v>
      </c>
      <c r="O10" s="92">
        <v>129.2</v>
      </c>
      <c r="P10" s="42">
        <v>12</v>
      </c>
      <c r="Q10" s="113">
        <v>284744.4</v>
      </c>
      <c r="R10" s="92">
        <v>142.4</v>
      </c>
      <c r="S10" s="42">
        <v>6</v>
      </c>
      <c r="T10" s="113">
        <v>48573.9</v>
      </c>
      <c r="U10" s="92">
        <v>106.5</v>
      </c>
      <c r="V10" s="42">
        <v>13</v>
      </c>
      <c r="W10" s="113">
        <v>324185.3</v>
      </c>
      <c r="X10" s="92">
        <v>105.9</v>
      </c>
      <c r="Y10" s="42">
        <v>17</v>
      </c>
      <c r="Z10" s="119">
        <v>33574.708</v>
      </c>
      <c r="AA10" s="71">
        <v>119.5732180159071</v>
      </c>
      <c r="AB10" s="42">
        <v>3</v>
      </c>
      <c r="AC10" s="124">
        <v>58816.941</v>
      </c>
      <c r="AD10" s="115">
        <v>94833.438</v>
      </c>
      <c r="AE10" s="116">
        <f aca="true" t="shared" si="0" ref="AE10:AE54">AC10-AD10</f>
        <v>-36016.496999999996</v>
      </c>
      <c r="AF10" s="52">
        <f>AC10/AD10*100</f>
        <v>62.02131045802643</v>
      </c>
      <c r="AG10" s="113">
        <v>161049.925</v>
      </c>
      <c r="AH10" s="53">
        <v>125.5</v>
      </c>
      <c r="AI10" s="54">
        <v>25</v>
      </c>
      <c r="AJ10" s="113">
        <v>102232.984</v>
      </c>
      <c r="AK10" s="53" t="s">
        <v>123</v>
      </c>
      <c r="AL10" s="54">
        <v>33</v>
      </c>
      <c r="AM10" s="194">
        <v>0.26899999999999996</v>
      </c>
      <c r="AN10" s="117">
        <v>0.25</v>
      </c>
      <c r="AO10" s="113">
        <v>28869</v>
      </c>
      <c r="AP10" s="92">
        <v>109.9</v>
      </c>
      <c r="AQ10" s="54">
        <v>22</v>
      </c>
      <c r="AR10" s="195">
        <f aca="true" t="shared" si="1" ref="AR10:AR54">AO10/$AO$10</f>
        <v>1</v>
      </c>
      <c r="AS10" s="118">
        <v>1</v>
      </c>
      <c r="AT10" s="119">
        <v>16055</v>
      </c>
      <c r="AU10" s="71">
        <v>97.1</v>
      </c>
      <c r="AV10" s="42">
        <v>22</v>
      </c>
      <c r="AW10" s="120">
        <v>0.006</v>
      </c>
      <c r="AX10" s="117">
        <v>0.006</v>
      </c>
    </row>
    <row r="11" spans="1:50" s="9" customFormat="1" ht="13.5" customHeight="1">
      <c r="A11" s="10">
        <v>2</v>
      </c>
      <c r="B11" s="11" t="s">
        <v>14</v>
      </c>
      <c r="C11" s="37">
        <v>19</v>
      </c>
      <c r="D11" s="47">
        <f>(G11+J11+M11+P11+S11+V11+Y11+AB11+AI11+AL11+AQ11+AV11)/12</f>
        <v>20</v>
      </c>
      <c r="E11" s="99">
        <v>1930.479</v>
      </c>
      <c r="F11" s="84">
        <v>109.6</v>
      </c>
      <c r="G11" s="127">
        <v>27</v>
      </c>
      <c r="H11" s="65">
        <v>62.606</v>
      </c>
      <c r="I11" s="66">
        <v>63.3</v>
      </c>
      <c r="J11" s="40">
        <v>42</v>
      </c>
      <c r="K11" s="86">
        <v>5510.4</v>
      </c>
      <c r="L11" s="84" t="s">
        <v>134</v>
      </c>
      <c r="M11" s="43">
        <v>2</v>
      </c>
      <c r="N11" s="83">
        <v>260.385</v>
      </c>
      <c r="O11" s="84">
        <v>102.7</v>
      </c>
      <c r="P11" s="43">
        <v>28</v>
      </c>
      <c r="Q11" s="86">
        <v>1295.9</v>
      </c>
      <c r="R11" s="84">
        <v>98.1</v>
      </c>
      <c r="S11" s="43">
        <v>28</v>
      </c>
      <c r="T11" s="83">
        <v>195.9</v>
      </c>
      <c r="U11" s="84">
        <v>102.4</v>
      </c>
      <c r="V11" s="43">
        <v>30</v>
      </c>
      <c r="W11" s="86">
        <v>10488.3</v>
      </c>
      <c r="X11" s="84">
        <v>111.4</v>
      </c>
      <c r="Y11" s="43">
        <v>11</v>
      </c>
      <c r="Z11" s="74">
        <v>5212.096</v>
      </c>
      <c r="AA11" s="73">
        <v>106.4456211157101</v>
      </c>
      <c r="AB11" s="43">
        <v>7</v>
      </c>
      <c r="AC11" s="103">
        <v>450.566</v>
      </c>
      <c r="AD11" s="100">
        <v>447.189</v>
      </c>
      <c r="AE11" s="95">
        <f t="shared" si="0"/>
        <v>3.3769999999999527</v>
      </c>
      <c r="AF11" s="55">
        <f>AC11/AD11*100</f>
        <v>100.75516168778749</v>
      </c>
      <c r="AG11" s="83">
        <v>672.434</v>
      </c>
      <c r="AH11" s="56">
        <v>114.8</v>
      </c>
      <c r="AI11" s="57">
        <v>31</v>
      </c>
      <c r="AJ11" s="83">
        <v>221.868</v>
      </c>
      <c r="AK11" s="56">
        <v>160</v>
      </c>
      <c r="AL11" s="57">
        <v>25</v>
      </c>
      <c r="AM11" s="69">
        <v>0.222</v>
      </c>
      <c r="AN11" s="78">
        <v>0.214</v>
      </c>
      <c r="AO11" s="86">
        <v>24597</v>
      </c>
      <c r="AP11" s="84">
        <v>115.9</v>
      </c>
      <c r="AQ11" s="57">
        <v>4</v>
      </c>
      <c r="AR11" s="69">
        <f t="shared" si="1"/>
        <v>0.8520211992102255</v>
      </c>
      <c r="AS11" s="78">
        <v>0.8096474811900851</v>
      </c>
      <c r="AT11" s="74">
        <v>422</v>
      </c>
      <c r="AU11" s="73">
        <v>76.9</v>
      </c>
      <c r="AV11" s="43">
        <v>5</v>
      </c>
      <c r="AW11" s="69">
        <v>0.005</v>
      </c>
      <c r="AX11" s="79">
        <v>0.006</v>
      </c>
    </row>
    <row r="12" spans="1:50" s="9" customFormat="1" ht="13.5" customHeight="1">
      <c r="A12" s="10">
        <v>3</v>
      </c>
      <c r="B12" s="11" t="s">
        <v>15</v>
      </c>
      <c r="C12" s="37">
        <v>40</v>
      </c>
      <c r="D12" s="47">
        <f>(G12+J12+M12+P12+S12+V12+Y12+AB12+AI12+AL12+AQ12+AV12)/11</f>
        <v>28</v>
      </c>
      <c r="E12" s="99">
        <v>21080.866</v>
      </c>
      <c r="F12" s="84">
        <v>104</v>
      </c>
      <c r="G12" s="127">
        <v>31</v>
      </c>
      <c r="H12" s="65">
        <v>231.197</v>
      </c>
      <c r="I12" s="66">
        <v>97.5</v>
      </c>
      <c r="J12" s="40">
        <v>36</v>
      </c>
      <c r="K12" s="86">
        <v>1254.7</v>
      </c>
      <c r="L12" s="84">
        <v>95.5</v>
      </c>
      <c r="M12" s="43">
        <v>24</v>
      </c>
      <c r="N12" s="83">
        <v>87.572</v>
      </c>
      <c r="O12" s="84">
        <v>140.6</v>
      </c>
      <c r="P12" s="43">
        <v>7</v>
      </c>
      <c r="Q12" s="83">
        <v>538.4</v>
      </c>
      <c r="R12" s="84">
        <v>38</v>
      </c>
      <c r="S12" s="43">
        <v>42</v>
      </c>
      <c r="T12" s="83">
        <v>394.8</v>
      </c>
      <c r="U12" s="84">
        <v>103.2</v>
      </c>
      <c r="V12" s="43">
        <v>25</v>
      </c>
      <c r="W12" s="86">
        <v>10289.8</v>
      </c>
      <c r="X12" s="84">
        <v>116.1</v>
      </c>
      <c r="Y12" s="43">
        <v>4</v>
      </c>
      <c r="Z12" s="72" t="s">
        <v>16</v>
      </c>
      <c r="AA12" s="73" t="s">
        <v>16</v>
      </c>
      <c r="AB12" s="43"/>
      <c r="AC12" s="93">
        <v>-357.947</v>
      </c>
      <c r="AD12" s="100">
        <v>515.904</v>
      </c>
      <c r="AE12" s="95">
        <f t="shared" si="0"/>
        <v>-873.851</v>
      </c>
      <c r="AF12" s="55" t="s">
        <v>16</v>
      </c>
      <c r="AG12" s="83">
        <v>491.346</v>
      </c>
      <c r="AH12" s="56">
        <v>84.9</v>
      </c>
      <c r="AI12" s="57">
        <v>37</v>
      </c>
      <c r="AJ12" s="83">
        <v>849.293</v>
      </c>
      <c r="AK12" s="56" t="s">
        <v>133</v>
      </c>
      <c r="AL12" s="57">
        <v>43</v>
      </c>
      <c r="AM12" s="69">
        <v>0.203</v>
      </c>
      <c r="AN12" s="78">
        <v>0.209</v>
      </c>
      <c r="AO12" s="86">
        <v>21170</v>
      </c>
      <c r="AP12" s="84">
        <v>105.9</v>
      </c>
      <c r="AQ12" s="57">
        <v>37</v>
      </c>
      <c r="AR12" s="69">
        <f t="shared" si="1"/>
        <v>0.7333125497938966</v>
      </c>
      <c r="AS12" s="78">
        <v>0.7619829660466715</v>
      </c>
      <c r="AT12" s="74">
        <v>577</v>
      </c>
      <c r="AU12" s="73">
        <v>97.1</v>
      </c>
      <c r="AV12" s="43">
        <v>22</v>
      </c>
      <c r="AW12" s="69">
        <v>0.005</v>
      </c>
      <c r="AX12" s="79">
        <v>0.005</v>
      </c>
    </row>
    <row r="13" spans="1:50" s="9" customFormat="1" ht="13.5" customHeight="1">
      <c r="A13" s="10">
        <v>4</v>
      </c>
      <c r="B13" s="11" t="s">
        <v>17</v>
      </c>
      <c r="C13" s="37">
        <v>3</v>
      </c>
      <c r="D13" s="47">
        <f aca="true" t="shared" si="2" ref="D13:D18">(G13+J13+M13+P13+S13+V13+Y13+AB13+AI13+AL13+AQ13+AV13)/12</f>
        <v>14.833333333333334</v>
      </c>
      <c r="E13" s="99">
        <v>2472.803</v>
      </c>
      <c r="F13" s="84">
        <v>118.2</v>
      </c>
      <c r="G13" s="127">
        <v>19</v>
      </c>
      <c r="H13" s="65">
        <v>72.717</v>
      </c>
      <c r="I13" s="66">
        <v>141.3</v>
      </c>
      <c r="J13" s="40">
        <v>6</v>
      </c>
      <c r="K13" s="94">
        <v>1194.3</v>
      </c>
      <c r="L13" s="91" t="s">
        <v>124</v>
      </c>
      <c r="M13" s="43">
        <v>4</v>
      </c>
      <c r="N13" s="89">
        <v>117.278</v>
      </c>
      <c r="O13" s="91">
        <v>95.2</v>
      </c>
      <c r="P13" s="43">
        <v>34</v>
      </c>
      <c r="Q13" s="89">
        <v>676.5</v>
      </c>
      <c r="R13" s="91">
        <v>118.2</v>
      </c>
      <c r="S13" s="43">
        <v>14</v>
      </c>
      <c r="T13" s="89">
        <v>109.2</v>
      </c>
      <c r="U13" s="91">
        <v>113.7</v>
      </c>
      <c r="V13" s="43">
        <v>3</v>
      </c>
      <c r="W13" s="94">
        <v>7827.9</v>
      </c>
      <c r="X13" s="91">
        <v>109.9</v>
      </c>
      <c r="Y13" s="43">
        <v>12</v>
      </c>
      <c r="Z13" s="74">
        <v>4839.711</v>
      </c>
      <c r="AA13" s="73">
        <v>104.60616668561507</v>
      </c>
      <c r="AB13" s="43">
        <v>9</v>
      </c>
      <c r="AC13" s="58">
        <v>195.386</v>
      </c>
      <c r="AD13" s="100">
        <v>-578.056</v>
      </c>
      <c r="AE13" s="95">
        <f t="shared" si="0"/>
        <v>773.442</v>
      </c>
      <c r="AF13" s="55" t="s">
        <v>16</v>
      </c>
      <c r="AG13" s="86">
        <v>1443.222</v>
      </c>
      <c r="AH13" s="56" t="s">
        <v>120</v>
      </c>
      <c r="AI13" s="57">
        <v>3</v>
      </c>
      <c r="AJ13" s="86">
        <v>1247.836</v>
      </c>
      <c r="AK13" s="56">
        <v>133</v>
      </c>
      <c r="AL13" s="57">
        <v>18</v>
      </c>
      <c r="AM13" s="69">
        <v>0.33299999999999996</v>
      </c>
      <c r="AN13" s="78">
        <v>0.358</v>
      </c>
      <c r="AO13" s="86">
        <v>26846</v>
      </c>
      <c r="AP13" s="84">
        <v>110.8</v>
      </c>
      <c r="AQ13" s="57">
        <v>17</v>
      </c>
      <c r="AR13" s="69">
        <f t="shared" si="1"/>
        <v>0.9299248328657037</v>
      </c>
      <c r="AS13" s="78">
        <v>0.9182675781995951</v>
      </c>
      <c r="AT13" s="74">
        <v>275</v>
      </c>
      <c r="AU13" s="73">
        <v>123.9</v>
      </c>
      <c r="AV13" s="43">
        <v>39</v>
      </c>
      <c r="AW13" s="69">
        <v>0.005</v>
      </c>
      <c r="AX13" s="79">
        <v>0.004</v>
      </c>
    </row>
    <row r="14" spans="1:50" s="9" customFormat="1" ht="13.5" customHeight="1">
      <c r="A14" s="10">
        <v>5</v>
      </c>
      <c r="B14" s="11" t="s">
        <v>18</v>
      </c>
      <c r="C14" s="37">
        <v>36</v>
      </c>
      <c r="D14" s="47">
        <f t="shared" si="2"/>
        <v>25.25</v>
      </c>
      <c r="E14" s="99">
        <v>3170.803</v>
      </c>
      <c r="F14" s="84">
        <v>97.8</v>
      </c>
      <c r="G14" s="127">
        <v>36</v>
      </c>
      <c r="H14" s="65">
        <v>154.999</v>
      </c>
      <c r="I14" s="66">
        <v>66.2</v>
      </c>
      <c r="J14" s="40">
        <v>41</v>
      </c>
      <c r="K14" s="89">
        <v>194.7</v>
      </c>
      <c r="L14" s="91">
        <v>114.1</v>
      </c>
      <c r="M14" s="43">
        <v>19</v>
      </c>
      <c r="N14" s="89">
        <v>45.6</v>
      </c>
      <c r="O14" s="91">
        <v>117.8</v>
      </c>
      <c r="P14" s="43">
        <v>19</v>
      </c>
      <c r="Q14" s="89">
        <v>46.8</v>
      </c>
      <c r="R14" s="91">
        <v>89.8</v>
      </c>
      <c r="S14" s="43">
        <v>33</v>
      </c>
      <c r="T14" s="89">
        <v>114.6</v>
      </c>
      <c r="U14" s="91">
        <v>102.2</v>
      </c>
      <c r="V14" s="43">
        <v>31</v>
      </c>
      <c r="W14" s="94">
        <v>16900</v>
      </c>
      <c r="X14" s="91">
        <v>97.8</v>
      </c>
      <c r="Y14" s="43">
        <v>37</v>
      </c>
      <c r="Z14" s="72">
        <v>414.363</v>
      </c>
      <c r="AA14" s="73">
        <v>104.13799516458992</v>
      </c>
      <c r="AB14" s="43">
        <v>10</v>
      </c>
      <c r="AC14" s="103">
        <v>682.323</v>
      </c>
      <c r="AD14" s="100">
        <v>449.815</v>
      </c>
      <c r="AE14" s="95">
        <f t="shared" si="0"/>
        <v>232.50799999999998</v>
      </c>
      <c r="AF14" s="55">
        <f>AC14/AD14*100</f>
        <v>151.68969465224592</v>
      </c>
      <c r="AG14" s="83">
        <v>835.476</v>
      </c>
      <c r="AH14" s="56">
        <v>133</v>
      </c>
      <c r="AI14" s="57">
        <v>20</v>
      </c>
      <c r="AJ14" s="83">
        <v>153.153</v>
      </c>
      <c r="AK14" s="56">
        <v>85.8</v>
      </c>
      <c r="AL14" s="57">
        <v>12</v>
      </c>
      <c r="AM14" s="69">
        <v>0.36700000000000005</v>
      </c>
      <c r="AN14" s="78">
        <v>0.36700000000000005</v>
      </c>
      <c r="AO14" s="86">
        <v>26356</v>
      </c>
      <c r="AP14" s="84">
        <v>113.5</v>
      </c>
      <c r="AQ14" s="57">
        <v>9</v>
      </c>
      <c r="AR14" s="69">
        <f t="shared" si="1"/>
        <v>0.9129516089923447</v>
      </c>
      <c r="AS14" s="78">
        <v>0.8664782492456937</v>
      </c>
      <c r="AT14" s="74">
        <v>232</v>
      </c>
      <c r="AU14" s="73">
        <v>117.2</v>
      </c>
      <c r="AV14" s="43">
        <v>36</v>
      </c>
      <c r="AW14" s="69">
        <v>0.006999999999999999</v>
      </c>
      <c r="AX14" s="79">
        <v>0.006</v>
      </c>
    </row>
    <row r="15" spans="1:50" s="9" customFormat="1" ht="13.5" customHeight="1">
      <c r="A15" s="10">
        <v>7</v>
      </c>
      <c r="B15" s="11" t="s">
        <v>19</v>
      </c>
      <c r="C15" s="37">
        <v>18</v>
      </c>
      <c r="D15" s="47">
        <f t="shared" si="2"/>
        <v>19.833333333333332</v>
      </c>
      <c r="E15" s="99">
        <v>213026.887</v>
      </c>
      <c r="F15" s="84">
        <v>116.2</v>
      </c>
      <c r="G15" s="127">
        <v>21</v>
      </c>
      <c r="H15" s="121">
        <v>2768.164</v>
      </c>
      <c r="I15" s="66">
        <v>102.8</v>
      </c>
      <c r="J15" s="40">
        <v>34</v>
      </c>
      <c r="K15" s="94">
        <v>26878</v>
      </c>
      <c r="L15" s="91">
        <v>81</v>
      </c>
      <c r="M15" s="43">
        <v>29</v>
      </c>
      <c r="N15" s="94">
        <v>1595.104</v>
      </c>
      <c r="O15" s="91">
        <v>152.1</v>
      </c>
      <c r="P15" s="43">
        <v>4</v>
      </c>
      <c r="Q15" s="94">
        <v>126474</v>
      </c>
      <c r="R15" s="91">
        <v>162.4</v>
      </c>
      <c r="S15" s="43">
        <v>4</v>
      </c>
      <c r="T15" s="94">
        <v>35605.7</v>
      </c>
      <c r="U15" s="91">
        <v>107.8</v>
      </c>
      <c r="V15" s="43">
        <v>8</v>
      </c>
      <c r="W15" s="94">
        <v>125732.4</v>
      </c>
      <c r="X15" s="91">
        <v>105.9</v>
      </c>
      <c r="Y15" s="43">
        <v>17</v>
      </c>
      <c r="Z15" s="72">
        <v>834.706</v>
      </c>
      <c r="AA15" s="73">
        <v>99.11383582155125</v>
      </c>
      <c r="AB15" s="43">
        <v>13</v>
      </c>
      <c r="AC15" s="59">
        <v>75281.812</v>
      </c>
      <c r="AD15" s="101">
        <v>63228.681</v>
      </c>
      <c r="AE15" s="96">
        <f t="shared" si="0"/>
        <v>12053.131000000008</v>
      </c>
      <c r="AF15" s="55">
        <f>AC15/AD15*100</f>
        <v>119.06275887678252</v>
      </c>
      <c r="AG15" s="86">
        <v>88415.507</v>
      </c>
      <c r="AH15" s="56">
        <v>125.8</v>
      </c>
      <c r="AI15" s="57">
        <v>23</v>
      </c>
      <c r="AJ15" s="86">
        <v>13133.695</v>
      </c>
      <c r="AK15" s="56">
        <v>186.2</v>
      </c>
      <c r="AL15" s="57">
        <v>28</v>
      </c>
      <c r="AM15" s="69">
        <v>0.264</v>
      </c>
      <c r="AN15" s="78">
        <v>0.23399999999999999</v>
      </c>
      <c r="AO15" s="86">
        <v>36262</v>
      </c>
      <c r="AP15" s="84">
        <v>110</v>
      </c>
      <c r="AQ15" s="57">
        <v>21</v>
      </c>
      <c r="AR15" s="69">
        <f t="shared" si="1"/>
        <v>1.2560878450933528</v>
      </c>
      <c r="AS15" s="78">
        <v>1.2574953213917428</v>
      </c>
      <c r="AT15" s="74">
        <v>1064</v>
      </c>
      <c r="AU15" s="73">
        <v>117.2</v>
      </c>
      <c r="AV15" s="43">
        <v>36</v>
      </c>
      <c r="AW15" s="69">
        <v>0.002</v>
      </c>
      <c r="AX15" s="79">
        <v>0.002</v>
      </c>
    </row>
    <row r="16" spans="1:50" s="9" customFormat="1" ht="13.5" customHeight="1">
      <c r="A16" s="10">
        <v>9</v>
      </c>
      <c r="B16" s="11" t="s">
        <v>20</v>
      </c>
      <c r="C16" s="37">
        <v>29</v>
      </c>
      <c r="D16" s="47">
        <f t="shared" si="2"/>
        <v>23.333333333333332</v>
      </c>
      <c r="E16" s="99">
        <v>38136.583</v>
      </c>
      <c r="F16" s="84">
        <v>99.1</v>
      </c>
      <c r="G16" s="127">
        <v>35</v>
      </c>
      <c r="H16" s="65">
        <v>433.563</v>
      </c>
      <c r="I16" s="66">
        <v>89.5</v>
      </c>
      <c r="J16" s="40">
        <v>39</v>
      </c>
      <c r="K16" s="94">
        <v>11094.2</v>
      </c>
      <c r="L16" s="91">
        <v>82.2</v>
      </c>
      <c r="M16" s="43">
        <v>28</v>
      </c>
      <c r="N16" s="89">
        <v>291.15</v>
      </c>
      <c r="O16" s="91">
        <v>122.1</v>
      </c>
      <c r="P16" s="43">
        <v>16</v>
      </c>
      <c r="Q16" s="94">
        <v>103458.1</v>
      </c>
      <c r="R16" s="91">
        <v>127.4</v>
      </c>
      <c r="S16" s="43">
        <v>11</v>
      </c>
      <c r="T16" s="94">
        <v>3606.9</v>
      </c>
      <c r="U16" s="91">
        <v>101.6</v>
      </c>
      <c r="V16" s="43">
        <v>33</v>
      </c>
      <c r="W16" s="94">
        <v>21240.9</v>
      </c>
      <c r="X16" s="91">
        <v>103.4</v>
      </c>
      <c r="Y16" s="43">
        <v>25</v>
      </c>
      <c r="Z16" s="72">
        <v>37.698</v>
      </c>
      <c r="AA16" s="73">
        <v>150.97316780136163</v>
      </c>
      <c r="AB16" s="43">
        <v>1</v>
      </c>
      <c r="AC16" s="109">
        <v>-35870.987</v>
      </c>
      <c r="AD16" s="101">
        <v>8656.802</v>
      </c>
      <c r="AE16" s="96">
        <f t="shared" si="0"/>
        <v>-44527.789000000004</v>
      </c>
      <c r="AF16" s="55" t="s">
        <v>16</v>
      </c>
      <c r="AG16" s="86">
        <v>22445.712</v>
      </c>
      <c r="AH16" s="56">
        <v>171.6</v>
      </c>
      <c r="AI16" s="57">
        <v>11</v>
      </c>
      <c r="AJ16" s="86">
        <v>58316.699</v>
      </c>
      <c r="AK16" s="56" t="s">
        <v>132</v>
      </c>
      <c r="AL16" s="57">
        <v>42</v>
      </c>
      <c r="AM16" s="69">
        <v>0.301</v>
      </c>
      <c r="AN16" s="78">
        <v>0.205</v>
      </c>
      <c r="AO16" s="86">
        <v>34365</v>
      </c>
      <c r="AP16" s="84">
        <v>107.6</v>
      </c>
      <c r="AQ16" s="57">
        <v>32</v>
      </c>
      <c r="AR16" s="69">
        <f t="shared" si="1"/>
        <v>1.1903772212407773</v>
      </c>
      <c r="AS16" s="78">
        <v>1.211740442271703</v>
      </c>
      <c r="AT16" s="74">
        <v>327</v>
      </c>
      <c r="AU16" s="73">
        <v>77.9</v>
      </c>
      <c r="AV16" s="43">
        <v>7</v>
      </c>
      <c r="AW16" s="69">
        <v>0.002</v>
      </c>
      <c r="AX16" s="79">
        <v>0.002</v>
      </c>
    </row>
    <row r="17" spans="1:50" s="9" customFormat="1" ht="13.5" customHeight="1">
      <c r="A17" s="10">
        <v>10</v>
      </c>
      <c r="B17" s="11" t="s">
        <v>21</v>
      </c>
      <c r="C17" s="37">
        <v>31</v>
      </c>
      <c r="D17" s="47">
        <f t="shared" si="2"/>
        <v>23.416666666666668</v>
      </c>
      <c r="E17" s="99">
        <v>16053.879</v>
      </c>
      <c r="F17" s="84">
        <v>79.4</v>
      </c>
      <c r="G17" s="127">
        <v>42</v>
      </c>
      <c r="H17" s="65">
        <v>79.285</v>
      </c>
      <c r="I17" s="66">
        <v>120.9</v>
      </c>
      <c r="J17" s="40">
        <v>17</v>
      </c>
      <c r="K17" s="94">
        <v>16385.3</v>
      </c>
      <c r="L17" s="91">
        <v>19.1</v>
      </c>
      <c r="M17" s="43">
        <v>43</v>
      </c>
      <c r="N17" s="89">
        <v>398.72</v>
      </c>
      <c r="O17" s="91">
        <v>171</v>
      </c>
      <c r="P17" s="43">
        <v>1</v>
      </c>
      <c r="Q17" s="94">
        <v>6171.1</v>
      </c>
      <c r="R17" s="91">
        <v>128</v>
      </c>
      <c r="S17" s="43">
        <v>10</v>
      </c>
      <c r="T17" s="94">
        <v>5478.3</v>
      </c>
      <c r="U17" s="91">
        <v>103.4</v>
      </c>
      <c r="V17" s="43">
        <v>24</v>
      </c>
      <c r="W17" s="94">
        <v>38661.5</v>
      </c>
      <c r="X17" s="91">
        <v>105.7</v>
      </c>
      <c r="Y17" s="43">
        <v>18</v>
      </c>
      <c r="Z17" s="74">
        <v>17271.683</v>
      </c>
      <c r="AA17" s="73">
        <v>134.60080333341048</v>
      </c>
      <c r="AB17" s="43">
        <v>2</v>
      </c>
      <c r="AC17" s="109">
        <v>-7349.442</v>
      </c>
      <c r="AD17" s="101">
        <v>-1177.114</v>
      </c>
      <c r="AE17" s="96">
        <f t="shared" si="0"/>
        <v>-6172.3279999999995</v>
      </c>
      <c r="AF17" s="55" t="s">
        <v>110</v>
      </c>
      <c r="AG17" s="86">
        <v>4588.382</v>
      </c>
      <c r="AH17" s="56">
        <v>72.4</v>
      </c>
      <c r="AI17" s="57">
        <v>40</v>
      </c>
      <c r="AJ17" s="86">
        <v>11937.824</v>
      </c>
      <c r="AK17" s="56">
        <v>158.9</v>
      </c>
      <c r="AL17" s="57">
        <v>24</v>
      </c>
      <c r="AM17" s="69">
        <v>0.381</v>
      </c>
      <c r="AN17" s="78">
        <v>0.32799999999999996</v>
      </c>
      <c r="AO17" s="86">
        <v>38844</v>
      </c>
      <c r="AP17" s="84">
        <v>110.3</v>
      </c>
      <c r="AQ17" s="57">
        <v>19</v>
      </c>
      <c r="AR17" s="69">
        <f t="shared" si="1"/>
        <v>1.345526343136236</v>
      </c>
      <c r="AS17" s="78">
        <v>1.3515639919031432</v>
      </c>
      <c r="AT17" s="74">
        <v>551</v>
      </c>
      <c r="AU17" s="73">
        <v>183.1</v>
      </c>
      <c r="AV17" s="43">
        <v>41</v>
      </c>
      <c r="AW17" s="69">
        <v>0.002</v>
      </c>
      <c r="AX17" s="79">
        <v>0.001</v>
      </c>
    </row>
    <row r="18" spans="1:50" s="9" customFormat="1" ht="13.5" customHeight="1">
      <c r="A18" s="10">
        <v>13</v>
      </c>
      <c r="B18" s="11" t="s">
        <v>41</v>
      </c>
      <c r="C18" s="37">
        <v>5</v>
      </c>
      <c r="D18" s="47">
        <f t="shared" si="2"/>
        <v>16.333333333333332</v>
      </c>
      <c r="E18" s="99">
        <v>19963.669</v>
      </c>
      <c r="F18" s="84">
        <v>241</v>
      </c>
      <c r="G18" s="127">
        <v>2</v>
      </c>
      <c r="H18" s="65">
        <v>543.547</v>
      </c>
      <c r="I18" s="66">
        <v>141.1</v>
      </c>
      <c r="J18" s="40">
        <v>7</v>
      </c>
      <c r="K18" s="89">
        <v>102</v>
      </c>
      <c r="L18" s="91">
        <v>145.6</v>
      </c>
      <c r="M18" s="43">
        <v>14</v>
      </c>
      <c r="N18" s="89">
        <v>48.007</v>
      </c>
      <c r="O18" s="91">
        <v>158.4</v>
      </c>
      <c r="P18" s="43">
        <v>3</v>
      </c>
      <c r="Q18" s="89">
        <v>751.5</v>
      </c>
      <c r="R18" s="91">
        <v>97.1</v>
      </c>
      <c r="S18" s="43">
        <v>29</v>
      </c>
      <c r="T18" s="89">
        <v>185.4</v>
      </c>
      <c r="U18" s="91">
        <v>105.1</v>
      </c>
      <c r="V18" s="43">
        <v>17</v>
      </c>
      <c r="W18" s="94">
        <v>3180.3</v>
      </c>
      <c r="X18" s="91">
        <v>115.6</v>
      </c>
      <c r="Y18" s="43">
        <v>5</v>
      </c>
      <c r="Z18" s="72">
        <v>8.14</v>
      </c>
      <c r="AA18" s="73">
        <v>103.27328089317432</v>
      </c>
      <c r="AB18" s="43">
        <v>11</v>
      </c>
      <c r="AC18" s="109">
        <v>-2654.907</v>
      </c>
      <c r="AD18" s="100">
        <v>-678.015</v>
      </c>
      <c r="AE18" s="96">
        <f t="shared" si="0"/>
        <v>-1976.8920000000003</v>
      </c>
      <c r="AF18" s="55" t="s">
        <v>111</v>
      </c>
      <c r="AG18" s="83">
        <v>271.76</v>
      </c>
      <c r="AH18" s="56">
        <v>167.8</v>
      </c>
      <c r="AI18" s="57">
        <v>12</v>
      </c>
      <c r="AJ18" s="86">
        <v>2926.667</v>
      </c>
      <c r="AK18" s="56" t="s">
        <v>124</v>
      </c>
      <c r="AL18" s="57">
        <v>34</v>
      </c>
      <c r="AM18" s="69">
        <v>0.304</v>
      </c>
      <c r="AN18" s="78">
        <v>0.318</v>
      </c>
      <c r="AO18" s="86">
        <v>20955</v>
      </c>
      <c r="AP18" s="84">
        <v>108.4</v>
      </c>
      <c r="AQ18" s="57">
        <v>29</v>
      </c>
      <c r="AR18" s="69">
        <f t="shared" si="1"/>
        <v>0.7258651148290554</v>
      </c>
      <c r="AS18" s="78">
        <v>0.7389145628843142</v>
      </c>
      <c r="AT18" s="74">
        <v>373</v>
      </c>
      <c r="AU18" s="73">
        <v>111.3</v>
      </c>
      <c r="AV18" s="43">
        <v>33</v>
      </c>
      <c r="AW18" s="69">
        <v>0.006999999999999999</v>
      </c>
      <c r="AX18" s="79">
        <v>0.006999999999999999</v>
      </c>
    </row>
    <row r="19" spans="1:50" s="9" customFormat="1" ht="13.5" customHeight="1">
      <c r="A19" s="10">
        <v>14</v>
      </c>
      <c r="B19" s="11" t="s">
        <v>42</v>
      </c>
      <c r="C19" s="37">
        <v>41</v>
      </c>
      <c r="D19" s="47">
        <f>(G19+J19+M19+P19+S19+V19+Y19+AB19+AI19+AL19+AQ19+AV19)/11</f>
        <v>28.454545454545453</v>
      </c>
      <c r="E19" s="88">
        <v>916.954</v>
      </c>
      <c r="F19" s="84">
        <v>99.9</v>
      </c>
      <c r="G19" s="127">
        <v>34</v>
      </c>
      <c r="H19" s="65" t="s">
        <v>16</v>
      </c>
      <c r="I19" s="66" t="s">
        <v>16</v>
      </c>
      <c r="J19" s="40"/>
      <c r="K19" s="89">
        <v>20.8</v>
      </c>
      <c r="L19" s="91">
        <v>25.7</v>
      </c>
      <c r="M19" s="43">
        <v>42</v>
      </c>
      <c r="N19" s="89">
        <v>30.518</v>
      </c>
      <c r="O19" s="91">
        <v>125.1</v>
      </c>
      <c r="P19" s="43">
        <v>15</v>
      </c>
      <c r="Q19" s="89">
        <v>140.4</v>
      </c>
      <c r="R19" s="91">
        <v>109</v>
      </c>
      <c r="S19" s="43">
        <v>21</v>
      </c>
      <c r="T19" s="89">
        <v>40.1</v>
      </c>
      <c r="U19" s="91">
        <v>102.6</v>
      </c>
      <c r="V19" s="43">
        <v>28</v>
      </c>
      <c r="W19" s="94">
        <v>2456.1</v>
      </c>
      <c r="X19" s="91">
        <v>102.7</v>
      </c>
      <c r="Y19" s="43">
        <v>26</v>
      </c>
      <c r="Z19" s="72">
        <v>90.937</v>
      </c>
      <c r="AA19" s="73">
        <v>107.80785052933575</v>
      </c>
      <c r="AB19" s="43">
        <v>6</v>
      </c>
      <c r="AC19" s="93">
        <v>-792.517</v>
      </c>
      <c r="AD19" s="100">
        <v>-352.151</v>
      </c>
      <c r="AE19" s="95">
        <f t="shared" si="0"/>
        <v>-440.36600000000004</v>
      </c>
      <c r="AF19" s="55" t="s">
        <v>112</v>
      </c>
      <c r="AG19" s="83">
        <v>8.18</v>
      </c>
      <c r="AH19" s="56">
        <v>42.7</v>
      </c>
      <c r="AI19" s="57">
        <v>44</v>
      </c>
      <c r="AJ19" s="83">
        <v>800.697</v>
      </c>
      <c r="AK19" s="56" t="s">
        <v>114</v>
      </c>
      <c r="AL19" s="57">
        <v>31</v>
      </c>
      <c r="AM19" s="69">
        <v>0.368</v>
      </c>
      <c r="AN19" s="78">
        <v>0.364</v>
      </c>
      <c r="AO19" s="86">
        <v>20219</v>
      </c>
      <c r="AP19" s="84">
        <v>106.1</v>
      </c>
      <c r="AQ19" s="57">
        <v>36</v>
      </c>
      <c r="AR19" s="69">
        <f t="shared" si="1"/>
        <v>0.7003706397866223</v>
      </c>
      <c r="AS19" s="78">
        <v>0.7261200015277088</v>
      </c>
      <c r="AT19" s="74">
        <v>480</v>
      </c>
      <c r="AU19" s="73">
        <v>106.9</v>
      </c>
      <c r="AV19" s="43">
        <v>30</v>
      </c>
      <c r="AW19" s="69">
        <v>0.009000000000000001</v>
      </c>
      <c r="AX19" s="79">
        <v>0.008</v>
      </c>
    </row>
    <row r="20" spans="1:50" s="9" customFormat="1" ht="13.5" customHeight="1">
      <c r="A20" s="10">
        <v>15</v>
      </c>
      <c r="B20" s="11" t="s">
        <v>72</v>
      </c>
      <c r="C20" s="37">
        <v>24</v>
      </c>
      <c r="D20" s="47">
        <f>(G20+J20+M20+P20+S20+V20+Y20+AB20+AI20+AL20+AQ20+AV20)/11</f>
        <v>21.90909090909091</v>
      </c>
      <c r="E20" s="99">
        <v>3056.015</v>
      </c>
      <c r="F20" s="84">
        <v>685</v>
      </c>
      <c r="G20" s="127">
        <v>1</v>
      </c>
      <c r="H20" s="121">
        <v>1763.35</v>
      </c>
      <c r="I20" s="66">
        <v>111.6</v>
      </c>
      <c r="J20" s="40">
        <v>26</v>
      </c>
      <c r="K20" s="89">
        <v>41.8</v>
      </c>
      <c r="L20" s="91">
        <v>93.7</v>
      </c>
      <c r="M20" s="43">
        <v>25</v>
      </c>
      <c r="N20" s="89">
        <v>11.632</v>
      </c>
      <c r="O20" s="91">
        <v>87.7</v>
      </c>
      <c r="P20" s="43">
        <v>38</v>
      </c>
      <c r="Q20" s="89">
        <v>21</v>
      </c>
      <c r="R20" s="91">
        <v>72.5</v>
      </c>
      <c r="S20" s="43">
        <v>39</v>
      </c>
      <c r="T20" s="89">
        <v>31.1</v>
      </c>
      <c r="U20" s="91">
        <v>101.2</v>
      </c>
      <c r="V20" s="43">
        <v>34</v>
      </c>
      <c r="W20" s="89">
        <v>642.6</v>
      </c>
      <c r="X20" s="91">
        <v>105.2</v>
      </c>
      <c r="Y20" s="43">
        <v>20</v>
      </c>
      <c r="Z20" s="72" t="s">
        <v>16</v>
      </c>
      <c r="AA20" s="73" t="s">
        <v>16</v>
      </c>
      <c r="AB20" s="43"/>
      <c r="AC20" s="58">
        <v>338.987</v>
      </c>
      <c r="AD20" s="100">
        <v>273.966</v>
      </c>
      <c r="AE20" s="95">
        <f t="shared" si="0"/>
        <v>65.02100000000002</v>
      </c>
      <c r="AF20" s="55">
        <f>AC20/AD20*100</f>
        <v>123.733236971011</v>
      </c>
      <c r="AG20" s="83">
        <v>361.373</v>
      </c>
      <c r="AH20" s="56">
        <v>124.6</v>
      </c>
      <c r="AI20" s="57">
        <v>27</v>
      </c>
      <c r="AJ20" s="83">
        <v>22.386</v>
      </c>
      <c r="AK20" s="56">
        <v>140.3</v>
      </c>
      <c r="AL20" s="57">
        <v>19</v>
      </c>
      <c r="AM20" s="69">
        <v>0.28600000000000003</v>
      </c>
      <c r="AN20" s="78">
        <v>0.222</v>
      </c>
      <c r="AO20" s="86">
        <v>20401</v>
      </c>
      <c r="AP20" s="84">
        <v>115.5</v>
      </c>
      <c r="AQ20" s="57">
        <v>5</v>
      </c>
      <c r="AR20" s="122">
        <f t="shared" si="1"/>
        <v>0.7066749800824413</v>
      </c>
      <c r="AS20" s="107">
        <v>0.6652789978230149</v>
      </c>
      <c r="AT20" s="74">
        <v>148</v>
      </c>
      <c r="AU20" s="73">
        <v>77.9</v>
      </c>
      <c r="AV20" s="43">
        <v>7</v>
      </c>
      <c r="AW20" s="69">
        <v>0.009000000000000001</v>
      </c>
      <c r="AX20" s="79">
        <v>0.011000000000000001</v>
      </c>
    </row>
    <row r="21" spans="1:50" s="9" customFormat="1" ht="13.5" customHeight="1">
      <c r="A21" s="10">
        <v>16</v>
      </c>
      <c r="B21" s="11" t="s">
        <v>73</v>
      </c>
      <c r="C21" s="37">
        <v>23</v>
      </c>
      <c r="D21" s="47">
        <f>(G21+J21+M21+P21+S21+V21+Y21+AB21+AI21+AL21+AQ21+AV21)/12</f>
        <v>21.5</v>
      </c>
      <c r="E21" s="99">
        <v>15627.224</v>
      </c>
      <c r="F21" s="84">
        <v>124.2</v>
      </c>
      <c r="G21" s="127">
        <v>14</v>
      </c>
      <c r="H21" s="65">
        <v>968.883</v>
      </c>
      <c r="I21" s="66">
        <v>107.1</v>
      </c>
      <c r="J21" s="40">
        <v>29</v>
      </c>
      <c r="K21" s="94">
        <v>1326.4</v>
      </c>
      <c r="L21" s="91">
        <v>196.8</v>
      </c>
      <c r="M21" s="43">
        <v>9</v>
      </c>
      <c r="N21" s="89">
        <v>77.035</v>
      </c>
      <c r="O21" s="91">
        <v>94.8</v>
      </c>
      <c r="P21" s="43">
        <v>35</v>
      </c>
      <c r="Q21" s="89">
        <v>132.1</v>
      </c>
      <c r="R21" s="91">
        <v>39.3</v>
      </c>
      <c r="S21" s="43">
        <v>41</v>
      </c>
      <c r="T21" s="89">
        <v>75.5</v>
      </c>
      <c r="U21" s="91">
        <v>103.4</v>
      </c>
      <c r="V21" s="43">
        <v>24</v>
      </c>
      <c r="W21" s="94">
        <v>3528.6</v>
      </c>
      <c r="X21" s="91">
        <v>114.5</v>
      </c>
      <c r="Y21" s="43">
        <v>7</v>
      </c>
      <c r="Z21" s="72">
        <v>11.911</v>
      </c>
      <c r="AA21" s="73">
        <v>69.31044515565901</v>
      </c>
      <c r="AB21" s="43">
        <v>15</v>
      </c>
      <c r="AC21" s="59">
        <v>1255.404</v>
      </c>
      <c r="AD21" s="100">
        <v>-440.909</v>
      </c>
      <c r="AE21" s="96">
        <f t="shared" si="0"/>
        <v>1696.313</v>
      </c>
      <c r="AF21" s="55" t="s">
        <v>16</v>
      </c>
      <c r="AG21" s="86">
        <v>1841.563</v>
      </c>
      <c r="AH21" s="56" t="s">
        <v>118</v>
      </c>
      <c r="AI21" s="57">
        <v>1</v>
      </c>
      <c r="AJ21" s="83">
        <v>586.159</v>
      </c>
      <c r="AK21" s="56">
        <v>87.6</v>
      </c>
      <c r="AL21" s="57">
        <v>13</v>
      </c>
      <c r="AM21" s="69">
        <v>0.368</v>
      </c>
      <c r="AN21" s="78">
        <v>0.341</v>
      </c>
      <c r="AO21" s="86">
        <v>23800</v>
      </c>
      <c r="AP21" s="84">
        <v>107</v>
      </c>
      <c r="AQ21" s="57">
        <v>33</v>
      </c>
      <c r="AR21" s="82">
        <f t="shared" si="1"/>
        <v>0.8244137309917212</v>
      </c>
      <c r="AS21" s="78">
        <v>0.8499408012832754</v>
      </c>
      <c r="AT21" s="74">
        <v>494</v>
      </c>
      <c r="AU21" s="73">
        <v>117.6</v>
      </c>
      <c r="AV21" s="43">
        <v>37</v>
      </c>
      <c r="AW21" s="69">
        <v>0.009000000000000001</v>
      </c>
      <c r="AX21" s="79">
        <v>0.006999999999999999</v>
      </c>
    </row>
    <row r="22" spans="1:50" s="9" customFormat="1" ht="13.5" customHeight="1">
      <c r="A22" s="10">
        <v>17</v>
      </c>
      <c r="B22" s="11" t="s">
        <v>74</v>
      </c>
      <c r="C22" s="37">
        <v>28</v>
      </c>
      <c r="D22" s="47">
        <f>(G22+J22+M22+P22+S22+V22+Y22+AB22+AI22+AL22+AQ22+AV22)/11</f>
        <v>23.272727272727273</v>
      </c>
      <c r="E22" s="99">
        <v>2425.714</v>
      </c>
      <c r="F22" s="84">
        <v>124.5</v>
      </c>
      <c r="G22" s="127">
        <v>13</v>
      </c>
      <c r="H22" s="121">
        <v>3124.318</v>
      </c>
      <c r="I22" s="66">
        <v>110.5</v>
      </c>
      <c r="J22" s="40">
        <v>28</v>
      </c>
      <c r="K22" s="89">
        <v>48.7</v>
      </c>
      <c r="L22" s="91">
        <v>52.7</v>
      </c>
      <c r="M22" s="43">
        <v>36</v>
      </c>
      <c r="N22" s="89">
        <v>13.257</v>
      </c>
      <c r="O22" s="91">
        <v>97.7</v>
      </c>
      <c r="P22" s="43">
        <v>33</v>
      </c>
      <c r="Q22" s="89">
        <v>153.4</v>
      </c>
      <c r="R22" s="91">
        <v>117.2</v>
      </c>
      <c r="S22" s="43">
        <v>16</v>
      </c>
      <c r="T22" s="89">
        <v>31.4</v>
      </c>
      <c r="U22" s="91">
        <v>106.8</v>
      </c>
      <c r="V22" s="43">
        <v>12</v>
      </c>
      <c r="W22" s="94">
        <v>1156.9</v>
      </c>
      <c r="X22" s="91">
        <v>105.1</v>
      </c>
      <c r="Y22" s="43">
        <v>21</v>
      </c>
      <c r="Z22" s="72" t="s">
        <v>16</v>
      </c>
      <c r="AA22" s="73" t="s">
        <v>16</v>
      </c>
      <c r="AB22" s="43"/>
      <c r="AC22" s="58">
        <v>784.875</v>
      </c>
      <c r="AD22" s="100">
        <v>704.529</v>
      </c>
      <c r="AE22" s="95">
        <f t="shared" si="0"/>
        <v>80.346</v>
      </c>
      <c r="AF22" s="55">
        <f aca="true" t="shared" si="3" ref="AF22:AF28">AC22/AD22*100</f>
        <v>111.40421473069242</v>
      </c>
      <c r="AG22" s="83">
        <v>799.316</v>
      </c>
      <c r="AH22" s="56">
        <v>110.5</v>
      </c>
      <c r="AI22" s="57">
        <v>32</v>
      </c>
      <c r="AJ22" s="89">
        <v>14.441</v>
      </c>
      <c r="AK22" s="56">
        <v>77.9</v>
      </c>
      <c r="AL22" s="57">
        <v>11</v>
      </c>
      <c r="AM22" s="69">
        <v>0.222</v>
      </c>
      <c r="AN22" s="78">
        <v>0.235</v>
      </c>
      <c r="AO22" s="86">
        <v>21263</v>
      </c>
      <c r="AP22" s="84">
        <v>109.1</v>
      </c>
      <c r="AQ22" s="57">
        <v>26</v>
      </c>
      <c r="AR22" s="122">
        <f t="shared" si="1"/>
        <v>0.7365339984065953</v>
      </c>
      <c r="AS22" s="78">
        <v>0.7442233510292938</v>
      </c>
      <c r="AT22" s="74">
        <v>199</v>
      </c>
      <c r="AU22" s="73">
        <v>104.7</v>
      </c>
      <c r="AV22" s="43">
        <v>28</v>
      </c>
      <c r="AW22" s="69">
        <v>0.006999999999999999</v>
      </c>
      <c r="AX22" s="79">
        <v>0.006999999999999999</v>
      </c>
    </row>
    <row r="23" spans="1:50" s="9" customFormat="1" ht="13.5" customHeight="1">
      <c r="A23" s="10">
        <v>18</v>
      </c>
      <c r="B23" s="11" t="s">
        <v>75</v>
      </c>
      <c r="C23" s="37">
        <v>27</v>
      </c>
      <c r="D23" s="47">
        <f>(G23+J23+M23+P23+S23+V23+Y23+AB23+AI23+AL23+AQ23+AV23)/11</f>
        <v>23.09090909090909</v>
      </c>
      <c r="E23" s="99">
        <v>9057.536</v>
      </c>
      <c r="F23" s="84">
        <v>113.9</v>
      </c>
      <c r="G23" s="127">
        <v>25</v>
      </c>
      <c r="H23" s="121">
        <v>3438.862</v>
      </c>
      <c r="I23" s="66">
        <v>138.2</v>
      </c>
      <c r="J23" s="40">
        <v>10</v>
      </c>
      <c r="K23" s="89">
        <v>313.2</v>
      </c>
      <c r="L23" s="91">
        <v>78.7</v>
      </c>
      <c r="M23" s="43">
        <v>31</v>
      </c>
      <c r="N23" s="89">
        <v>27.884</v>
      </c>
      <c r="O23" s="91">
        <v>118.7</v>
      </c>
      <c r="P23" s="43">
        <v>17</v>
      </c>
      <c r="Q23" s="89">
        <v>186.9</v>
      </c>
      <c r="R23" s="91">
        <v>94.9</v>
      </c>
      <c r="S23" s="43">
        <v>31</v>
      </c>
      <c r="T23" s="89">
        <v>27.5</v>
      </c>
      <c r="U23" s="91">
        <v>106</v>
      </c>
      <c r="V23" s="43">
        <v>15</v>
      </c>
      <c r="W23" s="94">
        <v>2252.1</v>
      </c>
      <c r="X23" s="91">
        <v>101.6</v>
      </c>
      <c r="Y23" s="43">
        <v>30</v>
      </c>
      <c r="Z23" s="72" t="s">
        <v>16</v>
      </c>
      <c r="AA23" s="73" t="s">
        <v>16</v>
      </c>
      <c r="AB23" s="43"/>
      <c r="AC23" s="59">
        <v>2959.804</v>
      </c>
      <c r="AD23" s="101">
        <v>2084.682</v>
      </c>
      <c r="AE23" s="95">
        <f t="shared" si="0"/>
        <v>875.1220000000003</v>
      </c>
      <c r="AF23" s="55">
        <f t="shared" si="3"/>
        <v>141.9786806812742</v>
      </c>
      <c r="AG23" s="86">
        <v>3023.496</v>
      </c>
      <c r="AH23" s="56">
        <v>144.6</v>
      </c>
      <c r="AI23" s="57">
        <v>16</v>
      </c>
      <c r="AJ23" s="83">
        <v>63.692</v>
      </c>
      <c r="AK23" s="56" t="s">
        <v>131</v>
      </c>
      <c r="AL23" s="57">
        <v>41</v>
      </c>
      <c r="AM23" s="69">
        <v>0.182</v>
      </c>
      <c r="AN23" s="78">
        <v>0.2</v>
      </c>
      <c r="AO23" s="86">
        <v>23926</v>
      </c>
      <c r="AP23" s="84">
        <v>106.1</v>
      </c>
      <c r="AQ23" s="57">
        <v>36</v>
      </c>
      <c r="AR23" s="82">
        <f t="shared" si="1"/>
        <v>0.8287782742734421</v>
      </c>
      <c r="AS23" s="78">
        <v>0.8573883817744338</v>
      </c>
      <c r="AT23" s="74">
        <v>239</v>
      </c>
      <c r="AU23" s="73">
        <v>74.9</v>
      </c>
      <c r="AV23" s="43">
        <v>2</v>
      </c>
      <c r="AW23" s="69">
        <v>0.006999999999999999</v>
      </c>
      <c r="AX23" s="79">
        <v>0.009000000000000001</v>
      </c>
    </row>
    <row r="24" spans="1:50" s="9" customFormat="1" ht="13.5" customHeight="1">
      <c r="A24" s="10">
        <v>19</v>
      </c>
      <c r="B24" s="11" t="s">
        <v>76</v>
      </c>
      <c r="C24" s="37">
        <v>39</v>
      </c>
      <c r="D24" s="47">
        <f>(G24+J24+M24+P24+S24+V24+Y24+AB24+AI24+AL24+AQ24+AV24)/11</f>
        <v>26</v>
      </c>
      <c r="E24" s="99">
        <v>6290.43</v>
      </c>
      <c r="F24" s="84">
        <v>81.4</v>
      </c>
      <c r="G24" s="127">
        <v>40</v>
      </c>
      <c r="H24" s="121">
        <v>3120.132</v>
      </c>
      <c r="I24" s="66">
        <v>113</v>
      </c>
      <c r="J24" s="40">
        <v>25</v>
      </c>
      <c r="K24" s="94">
        <v>2652.4</v>
      </c>
      <c r="L24" s="91">
        <v>84.5</v>
      </c>
      <c r="M24" s="43">
        <v>27</v>
      </c>
      <c r="N24" s="89">
        <v>19.46</v>
      </c>
      <c r="O24" s="91">
        <v>106.2</v>
      </c>
      <c r="P24" s="43">
        <v>25</v>
      </c>
      <c r="Q24" s="89">
        <v>332.1</v>
      </c>
      <c r="R24" s="91">
        <v>116.9</v>
      </c>
      <c r="S24" s="43">
        <v>18</v>
      </c>
      <c r="T24" s="89">
        <v>47</v>
      </c>
      <c r="U24" s="91">
        <v>104.1</v>
      </c>
      <c r="V24" s="43">
        <v>20</v>
      </c>
      <c r="W24" s="94">
        <v>1843</v>
      </c>
      <c r="X24" s="91">
        <v>102.4</v>
      </c>
      <c r="Y24" s="43">
        <v>28</v>
      </c>
      <c r="Z24" s="72" t="s">
        <v>16</v>
      </c>
      <c r="AA24" s="73" t="s">
        <v>16</v>
      </c>
      <c r="AB24" s="43"/>
      <c r="AC24" s="58">
        <v>665.177</v>
      </c>
      <c r="AD24" s="100">
        <v>587.806</v>
      </c>
      <c r="AE24" s="95">
        <f t="shared" si="0"/>
        <v>77.37099999999998</v>
      </c>
      <c r="AF24" s="55">
        <f t="shared" si="3"/>
        <v>113.16267612103313</v>
      </c>
      <c r="AG24" s="83">
        <v>725.353</v>
      </c>
      <c r="AH24" s="56">
        <v>107.3</v>
      </c>
      <c r="AI24" s="57">
        <v>33</v>
      </c>
      <c r="AJ24" s="83">
        <v>60.176</v>
      </c>
      <c r="AK24" s="56">
        <v>68</v>
      </c>
      <c r="AL24" s="57">
        <v>7</v>
      </c>
      <c r="AM24" s="69">
        <v>0.172</v>
      </c>
      <c r="AN24" s="78">
        <v>0.25</v>
      </c>
      <c r="AO24" s="86">
        <v>21758</v>
      </c>
      <c r="AP24" s="84">
        <v>106.7</v>
      </c>
      <c r="AQ24" s="57">
        <v>34</v>
      </c>
      <c r="AR24" s="122">
        <f t="shared" si="1"/>
        <v>0.7536804184419273</v>
      </c>
      <c r="AS24" s="78">
        <v>0.7595386319367529</v>
      </c>
      <c r="AT24" s="74">
        <v>590</v>
      </c>
      <c r="AU24" s="73">
        <v>105.9</v>
      </c>
      <c r="AV24" s="43">
        <v>29</v>
      </c>
      <c r="AW24" s="69">
        <v>0.011000000000000001</v>
      </c>
      <c r="AX24" s="79">
        <v>0.01</v>
      </c>
    </row>
    <row r="25" spans="1:50" s="9" customFormat="1" ht="13.5" customHeight="1">
      <c r="A25" s="10">
        <v>20</v>
      </c>
      <c r="B25" s="11" t="s">
        <v>43</v>
      </c>
      <c r="C25" s="37">
        <v>32</v>
      </c>
      <c r="D25" s="47">
        <f>(G25+J25+M25+P25+S25+V25+Y25+AB25+AI25+AL25+AQ25+AV25)/11</f>
        <v>23.727272727272727</v>
      </c>
      <c r="E25" s="99">
        <v>9945.393</v>
      </c>
      <c r="F25" s="84">
        <v>115.4</v>
      </c>
      <c r="G25" s="127">
        <v>23</v>
      </c>
      <c r="H25" s="121">
        <v>2861.32</v>
      </c>
      <c r="I25" s="66">
        <v>88.5</v>
      </c>
      <c r="J25" s="40">
        <v>40</v>
      </c>
      <c r="K25" s="94">
        <v>3759.5</v>
      </c>
      <c r="L25" s="91" t="s">
        <v>114</v>
      </c>
      <c r="M25" s="43">
        <v>8</v>
      </c>
      <c r="N25" s="89">
        <v>126.162</v>
      </c>
      <c r="O25" s="91">
        <v>140.5</v>
      </c>
      <c r="P25" s="43">
        <v>8</v>
      </c>
      <c r="Q25" s="89">
        <v>75.7</v>
      </c>
      <c r="R25" s="91">
        <v>84.9</v>
      </c>
      <c r="S25" s="43">
        <v>35</v>
      </c>
      <c r="T25" s="89">
        <v>167.1</v>
      </c>
      <c r="U25" s="91">
        <v>103.5</v>
      </c>
      <c r="V25" s="43">
        <v>23</v>
      </c>
      <c r="W25" s="94">
        <v>3373.4</v>
      </c>
      <c r="X25" s="91">
        <v>107</v>
      </c>
      <c r="Y25" s="43">
        <v>16</v>
      </c>
      <c r="Z25" s="72" t="s">
        <v>16</v>
      </c>
      <c r="AA25" s="73" t="s">
        <v>16</v>
      </c>
      <c r="AB25" s="43"/>
      <c r="AC25" s="58">
        <v>351.026</v>
      </c>
      <c r="AD25" s="100">
        <v>733.401</v>
      </c>
      <c r="AE25" s="95">
        <f t="shared" si="0"/>
        <v>-382.37499999999994</v>
      </c>
      <c r="AF25" s="55">
        <f t="shared" si="3"/>
        <v>47.862765390284444</v>
      </c>
      <c r="AG25" s="83">
        <v>846.511</v>
      </c>
      <c r="AH25" s="56">
        <v>80.6</v>
      </c>
      <c r="AI25" s="57">
        <v>38</v>
      </c>
      <c r="AJ25" s="83">
        <v>495.485</v>
      </c>
      <c r="AK25" s="56">
        <v>156.2</v>
      </c>
      <c r="AL25" s="57">
        <v>23</v>
      </c>
      <c r="AM25" s="69">
        <v>0.395</v>
      </c>
      <c r="AN25" s="78">
        <v>0.37</v>
      </c>
      <c r="AO25" s="86">
        <v>23881</v>
      </c>
      <c r="AP25" s="84">
        <v>106.4</v>
      </c>
      <c r="AQ25" s="57">
        <v>35</v>
      </c>
      <c r="AR25" s="82">
        <f t="shared" si="1"/>
        <v>0.8272195088156846</v>
      </c>
      <c r="AS25" s="78">
        <v>0.8564717564832143</v>
      </c>
      <c r="AT25" s="74">
        <v>437</v>
      </c>
      <c r="AU25" s="73">
        <v>82.9</v>
      </c>
      <c r="AV25" s="43">
        <v>12</v>
      </c>
      <c r="AW25" s="69">
        <v>0.006</v>
      </c>
      <c r="AX25" s="79">
        <v>0.006999999999999999</v>
      </c>
    </row>
    <row r="26" spans="1:50" s="9" customFormat="1" ht="13.5" customHeight="1">
      <c r="A26" s="10">
        <v>21</v>
      </c>
      <c r="B26" s="11" t="s">
        <v>44</v>
      </c>
      <c r="C26" s="37">
        <v>22</v>
      </c>
      <c r="D26" s="47">
        <f>(G26+J26+M26+P26+S26+V26+Y26+AB26+AI26+AL26+AQ26+AV26)/12</f>
        <v>21.333333333333332</v>
      </c>
      <c r="E26" s="99">
        <v>3091.568</v>
      </c>
      <c r="F26" s="84">
        <v>89.5</v>
      </c>
      <c r="G26" s="127">
        <v>39</v>
      </c>
      <c r="H26" s="121">
        <v>2183.652</v>
      </c>
      <c r="I26" s="66">
        <v>126.7</v>
      </c>
      <c r="J26" s="40">
        <v>13</v>
      </c>
      <c r="K26" s="89">
        <v>64.6</v>
      </c>
      <c r="L26" s="91">
        <v>90.9</v>
      </c>
      <c r="M26" s="43">
        <v>26</v>
      </c>
      <c r="N26" s="89">
        <v>57.377</v>
      </c>
      <c r="O26" s="91">
        <v>132.3</v>
      </c>
      <c r="P26" s="43">
        <v>9</v>
      </c>
      <c r="Q26" s="94">
        <v>1904.2</v>
      </c>
      <c r="R26" s="91">
        <v>111.8</v>
      </c>
      <c r="S26" s="43">
        <v>19</v>
      </c>
      <c r="T26" s="89">
        <v>255.7</v>
      </c>
      <c r="U26" s="91">
        <v>101</v>
      </c>
      <c r="V26" s="43">
        <v>36</v>
      </c>
      <c r="W26" s="94">
        <v>4494.8</v>
      </c>
      <c r="X26" s="91">
        <v>109.5</v>
      </c>
      <c r="Y26" s="43">
        <v>13</v>
      </c>
      <c r="Z26" s="72">
        <v>225.684</v>
      </c>
      <c r="AA26" s="73">
        <v>114.13746017296313</v>
      </c>
      <c r="AB26" s="43">
        <v>4</v>
      </c>
      <c r="AC26" s="103">
        <v>73.074</v>
      </c>
      <c r="AD26" s="100">
        <v>283.229</v>
      </c>
      <c r="AE26" s="95">
        <f t="shared" si="0"/>
        <v>-210.15499999999997</v>
      </c>
      <c r="AF26" s="55">
        <f t="shared" si="3"/>
        <v>25.800324119352187</v>
      </c>
      <c r="AG26" s="83">
        <v>425.349</v>
      </c>
      <c r="AH26" s="56">
        <v>101.4</v>
      </c>
      <c r="AI26" s="57">
        <v>35</v>
      </c>
      <c r="AJ26" s="83">
        <v>352.275</v>
      </c>
      <c r="AK26" s="56" t="s">
        <v>122</v>
      </c>
      <c r="AL26" s="57">
        <v>32</v>
      </c>
      <c r="AM26" s="69">
        <v>0.255</v>
      </c>
      <c r="AN26" s="78">
        <v>0.23600000000000002</v>
      </c>
      <c r="AO26" s="86">
        <v>20947</v>
      </c>
      <c r="AP26" s="84">
        <v>112.9</v>
      </c>
      <c r="AQ26" s="57">
        <v>10</v>
      </c>
      <c r="AR26" s="122">
        <f t="shared" si="1"/>
        <v>0.7255880009698985</v>
      </c>
      <c r="AS26" s="196">
        <v>0.7078638811442539</v>
      </c>
      <c r="AT26" s="74">
        <v>608</v>
      </c>
      <c r="AU26" s="73">
        <v>95.9</v>
      </c>
      <c r="AV26" s="43">
        <v>20</v>
      </c>
      <c r="AW26" s="69">
        <v>0.008</v>
      </c>
      <c r="AX26" s="79">
        <v>0.008</v>
      </c>
    </row>
    <row r="27" spans="1:50" s="9" customFormat="1" ht="13.5" customHeight="1">
      <c r="A27" s="10">
        <v>22</v>
      </c>
      <c r="B27" s="11" t="s">
        <v>45</v>
      </c>
      <c r="C27" s="37">
        <v>13</v>
      </c>
      <c r="D27" s="47">
        <f>(G27+J27+M27+P27+S27+V27+Y27+AB27+AI27+AL27+AQ27+AV27)/11</f>
        <v>18.272727272727273</v>
      </c>
      <c r="E27" s="99">
        <v>6475.54</v>
      </c>
      <c r="F27" s="84">
        <v>157.3</v>
      </c>
      <c r="G27" s="127">
        <v>6</v>
      </c>
      <c r="H27" s="65">
        <v>985.764</v>
      </c>
      <c r="I27" s="66">
        <v>140.2</v>
      </c>
      <c r="J27" s="40">
        <v>8</v>
      </c>
      <c r="K27" s="89">
        <v>397.9</v>
      </c>
      <c r="L27" s="91">
        <v>137.9</v>
      </c>
      <c r="M27" s="43">
        <v>15</v>
      </c>
      <c r="N27" s="89">
        <v>39.441</v>
      </c>
      <c r="O27" s="91">
        <v>149.4</v>
      </c>
      <c r="P27" s="43">
        <v>5</v>
      </c>
      <c r="Q27" s="94">
        <v>3995.3</v>
      </c>
      <c r="R27" s="91">
        <v>117.9</v>
      </c>
      <c r="S27" s="43">
        <v>15</v>
      </c>
      <c r="T27" s="89">
        <v>165.1</v>
      </c>
      <c r="U27" s="91">
        <v>102.1</v>
      </c>
      <c r="V27" s="43">
        <v>32</v>
      </c>
      <c r="W27" s="94">
        <v>4074.2</v>
      </c>
      <c r="X27" s="91">
        <v>98.8</v>
      </c>
      <c r="Y27" s="43">
        <v>35</v>
      </c>
      <c r="Z27" s="72" t="s">
        <v>16</v>
      </c>
      <c r="AA27" s="73" t="s">
        <v>16</v>
      </c>
      <c r="AB27" s="43"/>
      <c r="AC27" s="59">
        <v>1076.557</v>
      </c>
      <c r="AD27" s="100">
        <v>899.462</v>
      </c>
      <c r="AE27" s="95">
        <f t="shared" si="0"/>
        <v>177.09500000000003</v>
      </c>
      <c r="AF27" s="55">
        <f t="shared" si="3"/>
        <v>119.6889918640254</v>
      </c>
      <c r="AG27" s="86">
        <v>1180.589</v>
      </c>
      <c r="AH27" s="56">
        <v>121.9</v>
      </c>
      <c r="AI27" s="57">
        <v>28</v>
      </c>
      <c r="AJ27" s="83">
        <v>104.032</v>
      </c>
      <c r="AK27" s="56">
        <v>150</v>
      </c>
      <c r="AL27" s="57">
        <v>22</v>
      </c>
      <c r="AM27" s="69">
        <v>0.19399999999999998</v>
      </c>
      <c r="AN27" s="78">
        <v>0.158</v>
      </c>
      <c r="AO27" s="86">
        <v>23178</v>
      </c>
      <c r="AP27" s="84">
        <v>108.1</v>
      </c>
      <c r="AQ27" s="57">
        <v>31</v>
      </c>
      <c r="AR27" s="82">
        <f t="shared" si="1"/>
        <v>0.8028681284422737</v>
      </c>
      <c r="AS27" s="78">
        <v>0.8176297597677883</v>
      </c>
      <c r="AT27" s="74">
        <v>363</v>
      </c>
      <c r="AU27" s="73">
        <v>76.3</v>
      </c>
      <c r="AV27" s="43">
        <v>4</v>
      </c>
      <c r="AW27" s="69">
        <v>0.005</v>
      </c>
      <c r="AX27" s="79">
        <v>0.006999999999999999</v>
      </c>
    </row>
    <row r="28" spans="1:50" s="9" customFormat="1" ht="13.5" customHeight="1">
      <c r="A28" s="10">
        <v>23</v>
      </c>
      <c r="B28" s="11" t="s">
        <v>46</v>
      </c>
      <c r="C28" s="37">
        <v>35</v>
      </c>
      <c r="D28" s="47">
        <f>(G28+J28+M28+P28+S28+V28+Y28+AB28+AI28+AL28+AQ28+AV28)/10</f>
        <v>24.8</v>
      </c>
      <c r="E28" s="88">
        <v>576.966</v>
      </c>
      <c r="F28" s="84">
        <v>64.1</v>
      </c>
      <c r="G28" s="127">
        <v>44</v>
      </c>
      <c r="H28" s="121">
        <v>2285.642</v>
      </c>
      <c r="I28" s="66">
        <v>114.1</v>
      </c>
      <c r="J28" s="40">
        <v>24</v>
      </c>
      <c r="K28" s="89">
        <v>116.1</v>
      </c>
      <c r="L28" s="91">
        <v>43.3</v>
      </c>
      <c r="M28" s="43">
        <v>38</v>
      </c>
      <c r="N28" s="89">
        <v>9.321</v>
      </c>
      <c r="O28" s="91">
        <v>93.2</v>
      </c>
      <c r="P28" s="43">
        <v>36</v>
      </c>
      <c r="Q28" s="90" t="s">
        <v>16</v>
      </c>
      <c r="R28" s="91" t="s">
        <v>16</v>
      </c>
      <c r="S28" s="43"/>
      <c r="T28" s="89">
        <v>28.1</v>
      </c>
      <c r="U28" s="91">
        <v>107.7</v>
      </c>
      <c r="V28" s="43">
        <v>9</v>
      </c>
      <c r="W28" s="89">
        <v>936.1</v>
      </c>
      <c r="X28" s="91">
        <v>108.3</v>
      </c>
      <c r="Y28" s="43">
        <v>14</v>
      </c>
      <c r="Z28" s="72" t="s">
        <v>16</v>
      </c>
      <c r="AA28" s="73" t="s">
        <v>16</v>
      </c>
      <c r="AB28" s="43"/>
      <c r="AC28" s="58">
        <v>712.947</v>
      </c>
      <c r="AD28" s="100">
        <v>618.335</v>
      </c>
      <c r="AE28" s="95">
        <f t="shared" si="0"/>
        <v>94.61199999999997</v>
      </c>
      <c r="AF28" s="55">
        <f t="shared" si="3"/>
        <v>115.30109083263926</v>
      </c>
      <c r="AG28" s="83">
        <v>791.288</v>
      </c>
      <c r="AH28" s="56">
        <v>125.6</v>
      </c>
      <c r="AI28" s="57">
        <v>24</v>
      </c>
      <c r="AJ28" s="89">
        <v>78.341</v>
      </c>
      <c r="AK28" s="56" t="s">
        <v>129</v>
      </c>
      <c r="AL28" s="57">
        <v>39</v>
      </c>
      <c r="AM28" s="69">
        <v>0.133</v>
      </c>
      <c r="AN28" s="78">
        <v>0.222</v>
      </c>
      <c r="AO28" s="86">
        <v>20254</v>
      </c>
      <c r="AP28" s="84">
        <v>114.6</v>
      </c>
      <c r="AQ28" s="57">
        <v>6</v>
      </c>
      <c r="AR28" s="122">
        <f t="shared" si="1"/>
        <v>0.7015830129204337</v>
      </c>
      <c r="AS28" s="107">
        <v>0.6680670664171409</v>
      </c>
      <c r="AT28" s="74">
        <v>150</v>
      </c>
      <c r="AU28" s="73">
        <v>85.7</v>
      </c>
      <c r="AV28" s="43">
        <v>14</v>
      </c>
      <c r="AW28" s="69">
        <v>0.005</v>
      </c>
      <c r="AX28" s="79">
        <v>0.006</v>
      </c>
    </row>
    <row r="29" spans="1:50" s="9" customFormat="1" ht="13.5" customHeight="1">
      <c r="A29" s="10">
        <v>24</v>
      </c>
      <c r="B29" s="11" t="s">
        <v>47</v>
      </c>
      <c r="C29" s="37">
        <v>12</v>
      </c>
      <c r="D29" s="47">
        <f>(G29+J29+M29+P29+S29+V29+Y29+AB29+AI29+AL29+AQ29+AV29)/11</f>
        <v>17.727272727272727</v>
      </c>
      <c r="E29" s="99">
        <v>9615.047</v>
      </c>
      <c r="F29" s="84">
        <v>121.5</v>
      </c>
      <c r="G29" s="127">
        <v>16</v>
      </c>
      <c r="H29" s="121">
        <v>7095.38</v>
      </c>
      <c r="I29" s="66">
        <v>151</v>
      </c>
      <c r="J29" s="40">
        <v>4</v>
      </c>
      <c r="K29" s="89">
        <v>298.2</v>
      </c>
      <c r="L29" s="91">
        <v>59.9</v>
      </c>
      <c r="M29" s="43">
        <v>35</v>
      </c>
      <c r="N29" s="89">
        <v>64.18</v>
      </c>
      <c r="O29" s="91">
        <v>112</v>
      </c>
      <c r="P29" s="43">
        <v>20</v>
      </c>
      <c r="Q29" s="89">
        <v>238.7</v>
      </c>
      <c r="R29" s="91">
        <v>83.1</v>
      </c>
      <c r="S29" s="43">
        <v>36</v>
      </c>
      <c r="T29" s="89">
        <v>171</v>
      </c>
      <c r="U29" s="91">
        <v>103.2</v>
      </c>
      <c r="V29" s="43">
        <v>25</v>
      </c>
      <c r="W29" s="94">
        <v>3391.3</v>
      </c>
      <c r="X29" s="91">
        <v>112</v>
      </c>
      <c r="Y29" s="43">
        <v>10</v>
      </c>
      <c r="Z29" s="72" t="s">
        <v>16</v>
      </c>
      <c r="AA29" s="73" t="s">
        <v>16</v>
      </c>
      <c r="AB29" s="43"/>
      <c r="AC29" s="59">
        <v>1627.691</v>
      </c>
      <c r="AD29" s="100">
        <v>687.789</v>
      </c>
      <c r="AE29" s="95">
        <f t="shared" si="0"/>
        <v>939.902</v>
      </c>
      <c r="AF29" s="55" t="s">
        <v>113</v>
      </c>
      <c r="AG29" s="86">
        <v>1693.305</v>
      </c>
      <c r="AH29" s="56">
        <v>194.1</v>
      </c>
      <c r="AI29" s="57">
        <v>9</v>
      </c>
      <c r="AJ29" s="89">
        <v>65.614</v>
      </c>
      <c r="AK29" s="56">
        <v>35.6</v>
      </c>
      <c r="AL29" s="57">
        <v>4</v>
      </c>
      <c r="AM29" s="69">
        <v>0.222</v>
      </c>
      <c r="AN29" s="78">
        <v>0.222</v>
      </c>
      <c r="AO29" s="86">
        <v>21815</v>
      </c>
      <c r="AP29" s="84">
        <v>111.1</v>
      </c>
      <c r="AQ29" s="57">
        <v>16</v>
      </c>
      <c r="AR29" s="82">
        <f t="shared" si="1"/>
        <v>0.7556548546884201</v>
      </c>
      <c r="AS29" s="78">
        <v>0.7464385288164076</v>
      </c>
      <c r="AT29" s="74">
        <v>442</v>
      </c>
      <c r="AU29" s="73">
        <v>95.9</v>
      </c>
      <c r="AV29" s="43">
        <v>20</v>
      </c>
      <c r="AW29" s="69">
        <v>0.008</v>
      </c>
      <c r="AX29" s="79">
        <v>0.008</v>
      </c>
    </row>
    <row r="30" spans="1:50" s="9" customFormat="1" ht="13.5" customHeight="1">
      <c r="A30" s="10">
        <v>25</v>
      </c>
      <c r="B30" s="11" t="s">
        <v>48</v>
      </c>
      <c r="C30" s="37">
        <v>7</v>
      </c>
      <c r="D30" s="47">
        <f>(G30+J30+M30+P30+S30+V30+Y30+AB30+AI30+AL30+AQ30+AV30)/10</f>
        <v>16.4</v>
      </c>
      <c r="E30" s="99">
        <v>11176.222</v>
      </c>
      <c r="F30" s="84">
        <v>137.9</v>
      </c>
      <c r="G30" s="127">
        <v>9</v>
      </c>
      <c r="H30" s="121">
        <v>2888.929</v>
      </c>
      <c r="I30" s="66">
        <v>122.9</v>
      </c>
      <c r="J30" s="40">
        <v>15</v>
      </c>
      <c r="K30" s="94">
        <v>3072.6</v>
      </c>
      <c r="L30" s="91" t="s">
        <v>136</v>
      </c>
      <c r="M30" s="43">
        <v>6</v>
      </c>
      <c r="N30" s="89">
        <v>33.136</v>
      </c>
      <c r="O30" s="91">
        <v>100.6</v>
      </c>
      <c r="P30" s="43">
        <v>31</v>
      </c>
      <c r="Q30" s="89">
        <v>70.3</v>
      </c>
      <c r="R30" s="91">
        <v>98.2</v>
      </c>
      <c r="S30" s="43">
        <v>27</v>
      </c>
      <c r="T30" s="89">
        <v>51.7</v>
      </c>
      <c r="U30" s="91">
        <v>105.3</v>
      </c>
      <c r="V30" s="43">
        <v>16</v>
      </c>
      <c r="W30" s="94">
        <v>3412.8</v>
      </c>
      <c r="X30" s="91">
        <v>105.6</v>
      </c>
      <c r="Y30" s="43">
        <v>19</v>
      </c>
      <c r="Z30" s="72" t="s">
        <v>16</v>
      </c>
      <c r="AA30" s="73" t="s">
        <v>16</v>
      </c>
      <c r="AB30" s="43"/>
      <c r="AC30" s="59">
        <v>1129.873</v>
      </c>
      <c r="AD30" s="100">
        <v>505.32</v>
      </c>
      <c r="AE30" s="95">
        <f t="shared" si="0"/>
        <v>624.5530000000001</v>
      </c>
      <c r="AF30" s="55" t="s">
        <v>114</v>
      </c>
      <c r="AG30" s="86">
        <v>1129.914</v>
      </c>
      <c r="AH30" s="56" t="s">
        <v>121</v>
      </c>
      <c r="AI30" s="57">
        <v>8</v>
      </c>
      <c r="AJ30" s="90" t="s">
        <v>16</v>
      </c>
      <c r="AK30" s="56" t="s">
        <v>16</v>
      </c>
      <c r="AL30" s="57"/>
      <c r="AM30" s="69">
        <v>0.045</v>
      </c>
      <c r="AN30" s="78">
        <v>0.154</v>
      </c>
      <c r="AO30" s="86">
        <v>21900</v>
      </c>
      <c r="AP30" s="84">
        <v>109</v>
      </c>
      <c r="AQ30" s="57">
        <v>27</v>
      </c>
      <c r="AR30" s="82">
        <f t="shared" si="1"/>
        <v>0.7585991894419619</v>
      </c>
      <c r="AS30" s="78">
        <v>0.7686284994080128</v>
      </c>
      <c r="AT30" s="74">
        <v>291</v>
      </c>
      <c r="AU30" s="73">
        <v>77.6</v>
      </c>
      <c r="AV30" s="43">
        <v>6</v>
      </c>
      <c r="AW30" s="69">
        <v>0.006</v>
      </c>
      <c r="AX30" s="79">
        <v>0.008</v>
      </c>
    </row>
    <row r="31" spans="1:50" s="9" customFormat="1" ht="13.5" customHeight="1">
      <c r="A31" s="10">
        <v>26</v>
      </c>
      <c r="B31" s="11" t="s">
        <v>49</v>
      </c>
      <c r="C31" s="37">
        <v>37</v>
      </c>
      <c r="D31" s="47">
        <f>(G31+J31+M31+P31+S31+V31+Y31+AB31+AI31+AL31+AQ31+AV31)/11</f>
        <v>25.727272727272727</v>
      </c>
      <c r="E31" s="99">
        <v>3346.561</v>
      </c>
      <c r="F31" s="84">
        <v>103.7</v>
      </c>
      <c r="G31" s="127">
        <v>32</v>
      </c>
      <c r="H31" s="121">
        <v>3225.048</v>
      </c>
      <c r="I31" s="66">
        <v>106.5</v>
      </c>
      <c r="J31" s="40">
        <v>31</v>
      </c>
      <c r="K31" s="94">
        <v>2913.7</v>
      </c>
      <c r="L31" s="91">
        <v>50.2</v>
      </c>
      <c r="M31" s="43">
        <v>37</v>
      </c>
      <c r="N31" s="89">
        <v>55.266</v>
      </c>
      <c r="O31" s="91">
        <v>108.6</v>
      </c>
      <c r="P31" s="43">
        <v>22</v>
      </c>
      <c r="Q31" s="89">
        <v>1.7</v>
      </c>
      <c r="R31" s="91">
        <v>119.9</v>
      </c>
      <c r="S31" s="43">
        <v>13</v>
      </c>
      <c r="T31" s="89">
        <v>36.6</v>
      </c>
      <c r="U31" s="91">
        <v>102.9</v>
      </c>
      <c r="V31" s="43">
        <v>27</v>
      </c>
      <c r="W31" s="94">
        <v>3660.6</v>
      </c>
      <c r="X31" s="91">
        <v>104</v>
      </c>
      <c r="Y31" s="43">
        <v>23</v>
      </c>
      <c r="Z31" s="72" t="s">
        <v>16</v>
      </c>
      <c r="AA31" s="73" t="s">
        <v>16</v>
      </c>
      <c r="AB31" s="43"/>
      <c r="AC31" s="58">
        <v>572.383</v>
      </c>
      <c r="AD31" s="100">
        <v>415.669</v>
      </c>
      <c r="AE31" s="95">
        <f t="shared" si="0"/>
        <v>156.71400000000006</v>
      </c>
      <c r="AF31" s="55">
        <f>AC31/AD31*100</f>
        <v>137.70163278955133</v>
      </c>
      <c r="AG31" s="83">
        <v>748.194</v>
      </c>
      <c r="AH31" s="56">
        <v>147.6</v>
      </c>
      <c r="AI31" s="57">
        <v>14</v>
      </c>
      <c r="AJ31" s="83">
        <v>175.811</v>
      </c>
      <c r="AK31" s="56">
        <v>192.9</v>
      </c>
      <c r="AL31" s="57">
        <v>29</v>
      </c>
      <c r="AM31" s="69">
        <v>0.14800000000000002</v>
      </c>
      <c r="AN31" s="78">
        <v>0.185</v>
      </c>
      <c r="AO31" s="86">
        <v>21169</v>
      </c>
      <c r="AP31" s="84">
        <v>109.6</v>
      </c>
      <c r="AQ31" s="57">
        <v>23</v>
      </c>
      <c r="AR31" s="82">
        <f t="shared" si="1"/>
        <v>0.7332779105615019</v>
      </c>
      <c r="AS31" s="79">
        <v>0.7294427682083795</v>
      </c>
      <c r="AT31" s="74">
        <v>387</v>
      </c>
      <c r="AU31" s="73">
        <v>109.6</v>
      </c>
      <c r="AV31" s="43">
        <v>32</v>
      </c>
      <c r="AW31" s="69">
        <v>0.006999999999999999</v>
      </c>
      <c r="AX31" s="79">
        <v>0.006</v>
      </c>
    </row>
    <row r="32" spans="1:50" s="9" customFormat="1" ht="13.5" customHeight="1">
      <c r="A32" s="10">
        <v>27</v>
      </c>
      <c r="B32" s="11" t="s">
        <v>93</v>
      </c>
      <c r="C32" s="37">
        <v>4</v>
      </c>
      <c r="D32" s="47">
        <f>(G32+J32+M32+P32+S32+V32+Y32+AB32+AI32+AL32+AQ32+AV32)/11</f>
        <v>15.363636363636363</v>
      </c>
      <c r="E32" s="88">
        <v>478.775</v>
      </c>
      <c r="F32" s="84">
        <v>118.5</v>
      </c>
      <c r="G32" s="127">
        <v>18</v>
      </c>
      <c r="H32" s="65">
        <v>386.899</v>
      </c>
      <c r="I32" s="66">
        <v>181.1</v>
      </c>
      <c r="J32" s="40">
        <v>1</v>
      </c>
      <c r="K32" s="89">
        <v>17.2</v>
      </c>
      <c r="L32" s="91">
        <v>36.6</v>
      </c>
      <c r="M32" s="43">
        <v>40</v>
      </c>
      <c r="N32" s="89">
        <v>8.947</v>
      </c>
      <c r="O32" s="91">
        <v>63.3</v>
      </c>
      <c r="P32" s="43">
        <v>42</v>
      </c>
      <c r="Q32" s="89">
        <v>38.5</v>
      </c>
      <c r="R32" s="91" t="s">
        <v>114</v>
      </c>
      <c r="S32" s="43">
        <v>1</v>
      </c>
      <c r="T32" s="89">
        <v>24.8</v>
      </c>
      <c r="U32" s="91">
        <v>106</v>
      </c>
      <c r="V32" s="43">
        <v>15</v>
      </c>
      <c r="W32" s="89">
        <v>997.5</v>
      </c>
      <c r="X32" s="91">
        <v>103.8</v>
      </c>
      <c r="Y32" s="43">
        <v>24</v>
      </c>
      <c r="Z32" s="72" t="s">
        <v>16</v>
      </c>
      <c r="AA32" s="73" t="s">
        <v>16</v>
      </c>
      <c r="AB32" s="43"/>
      <c r="AC32" s="58">
        <v>43.702</v>
      </c>
      <c r="AD32" s="100">
        <v>-12.597</v>
      </c>
      <c r="AE32" s="95">
        <f t="shared" si="0"/>
        <v>56.299</v>
      </c>
      <c r="AF32" s="55" t="s">
        <v>16</v>
      </c>
      <c r="AG32" s="83">
        <v>64.849</v>
      </c>
      <c r="AH32" s="56" t="s">
        <v>119</v>
      </c>
      <c r="AI32" s="57">
        <v>2</v>
      </c>
      <c r="AJ32" s="83">
        <v>21.147</v>
      </c>
      <c r="AK32" s="56">
        <v>76.9</v>
      </c>
      <c r="AL32" s="57">
        <v>10</v>
      </c>
      <c r="AM32" s="69">
        <v>0.462</v>
      </c>
      <c r="AN32" s="78">
        <v>0.28600000000000003</v>
      </c>
      <c r="AO32" s="86">
        <v>19575</v>
      </c>
      <c r="AP32" s="84">
        <v>111.4</v>
      </c>
      <c r="AQ32" s="57">
        <v>15</v>
      </c>
      <c r="AR32" s="106">
        <f t="shared" si="1"/>
        <v>0.6780629741244935</v>
      </c>
      <c r="AS32" s="107">
        <v>0.6636749035633808</v>
      </c>
      <c r="AT32" s="74">
        <v>157</v>
      </c>
      <c r="AU32" s="73">
        <v>69.2</v>
      </c>
      <c r="AV32" s="43">
        <v>1</v>
      </c>
      <c r="AW32" s="69">
        <v>0.008</v>
      </c>
      <c r="AX32" s="79">
        <v>0.01</v>
      </c>
    </row>
    <row r="33" spans="1:50" s="9" customFormat="1" ht="13.5" customHeight="1">
      <c r="A33" s="10">
        <v>28</v>
      </c>
      <c r="B33" s="11" t="s">
        <v>50</v>
      </c>
      <c r="C33" s="37">
        <v>17</v>
      </c>
      <c r="D33" s="47">
        <f>(G33+J33+M33+P33+S33+V33+Y33+AB33+AI33+AL33+AQ33+AV33)/11</f>
        <v>19.545454545454547</v>
      </c>
      <c r="E33" s="99">
        <v>10339.075</v>
      </c>
      <c r="F33" s="84">
        <v>103.4</v>
      </c>
      <c r="G33" s="127">
        <v>33</v>
      </c>
      <c r="H33" s="65">
        <v>240.438</v>
      </c>
      <c r="I33" s="66">
        <v>180.8</v>
      </c>
      <c r="J33" s="40">
        <v>2</v>
      </c>
      <c r="K33" s="94">
        <v>4132.9</v>
      </c>
      <c r="L33" s="91" t="s">
        <v>119</v>
      </c>
      <c r="M33" s="43">
        <v>3</v>
      </c>
      <c r="N33" s="89">
        <v>113.09</v>
      </c>
      <c r="O33" s="91">
        <v>160.4</v>
      </c>
      <c r="P33" s="43">
        <v>2</v>
      </c>
      <c r="Q33" s="89">
        <v>270.2</v>
      </c>
      <c r="R33" s="91">
        <v>95.9</v>
      </c>
      <c r="S33" s="43">
        <v>30</v>
      </c>
      <c r="T33" s="89">
        <v>54</v>
      </c>
      <c r="U33" s="91">
        <v>108.1</v>
      </c>
      <c r="V33" s="43">
        <v>7</v>
      </c>
      <c r="W33" s="94">
        <v>4559.9</v>
      </c>
      <c r="X33" s="91">
        <v>101</v>
      </c>
      <c r="Y33" s="43">
        <v>33</v>
      </c>
      <c r="Z33" s="72" t="s">
        <v>16</v>
      </c>
      <c r="AA33" s="73" t="s">
        <v>16</v>
      </c>
      <c r="AB33" s="43"/>
      <c r="AC33" s="93">
        <v>-883.642</v>
      </c>
      <c r="AD33" s="100">
        <v>-243.299</v>
      </c>
      <c r="AE33" s="95">
        <f t="shared" si="0"/>
        <v>-640.3430000000001</v>
      </c>
      <c r="AF33" s="55" t="s">
        <v>115</v>
      </c>
      <c r="AG33" s="83">
        <v>253.755</v>
      </c>
      <c r="AH33" s="56">
        <v>88.7</v>
      </c>
      <c r="AI33" s="57">
        <v>36</v>
      </c>
      <c r="AJ33" s="86">
        <v>1137.397</v>
      </c>
      <c r="AK33" s="56" t="s">
        <v>116</v>
      </c>
      <c r="AL33" s="57">
        <v>30</v>
      </c>
      <c r="AM33" s="69">
        <v>0.3</v>
      </c>
      <c r="AN33" s="78">
        <v>0.257</v>
      </c>
      <c r="AO33" s="86">
        <v>25724</v>
      </c>
      <c r="AP33" s="84">
        <v>120.1</v>
      </c>
      <c r="AQ33" s="57">
        <v>1</v>
      </c>
      <c r="AR33" s="82">
        <f t="shared" si="1"/>
        <v>0.8910596141189511</v>
      </c>
      <c r="AS33" s="78">
        <v>0.8130084405912233</v>
      </c>
      <c r="AT33" s="74">
        <v>338</v>
      </c>
      <c r="AU33" s="73">
        <v>117.8</v>
      </c>
      <c r="AV33" s="43">
        <v>38</v>
      </c>
      <c r="AW33" s="69">
        <v>0.005</v>
      </c>
      <c r="AX33" s="79">
        <v>0.004</v>
      </c>
    </row>
    <row r="34" spans="1:50" s="9" customFormat="1" ht="13.5" customHeight="1">
      <c r="A34" s="10">
        <v>29</v>
      </c>
      <c r="B34" s="11" t="s">
        <v>51</v>
      </c>
      <c r="C34" s="37">
        <v>34</v>
      </c>
      <c r="D34" s="47">
        <f>(G34+J34+M34+P34+S34+V34+Y34+AB34+AI34+AL34+AQ34+AV34)/11</f>
        <v>24.363636363636363</v>
      </c>
      <c r="E34" s="99">
        <v>3067.139</v>
      </c>
      <c r="F34" s="84">
        <v>93.9</v>
      </c>
      <c r="G34" s="127">
        <v>37</v>
      </c>
      <c r="H34" s="121">
        <v>1265.333</v>
      </c>
      <c r="I34" s="66">
        <v>100.5</v>
      </c>
      <c r="J34" s="40">
        <v>35</v>
      </c>
      <c r="K34" s="90">
        <v>7.2</v>
      </c>
      <c r="L34" s="91" t="s">
        <v>135</v>
      </c>
      <c r="M34" s="43">
        <v>5</v>
      </c>
      <c r="N34" s="89">
        <v>45.631</v>
      </c>
      <c r="O34" s="91">
        <v>86.6</v>
      </c>
      <c r="P34" s="43">
        <v>39</v>
      </c>
      <c r="Q34" s="89">
        <v>202.5</v>
      </c>
      <c r="R34" s="91">
        <v>132.9</v>
      </c>
      <c r="S34" s="43">
        <v>8</v>
      </c>
      <c r="T34" s="89">
        <v>53.6</v>
      </c>
      <c r="U34" s="91">
        <v>106.9</v>
      </c>
      <c r="V34" s="43">
        <v>11</v>
      </c>
      <c r="W34" s="94">
        <v>2762.9</v>
      </c>
      <c r="X34" s="91">
        <v>98</v>
      </c>
      <c r="Y34" s="43">
        <v>36</v>
      </c>
      <c r="Z34" s="72" t="s">
        <v>16</v>
      </c>
      <c r="AA34" s="73" t="s">
        <v>16</v>
      </c>
      <c r="AB34" s="43"/>
      <c r="AC34" s="58">
        <v>207.293</v>
      </c>
      <c r="AD34" s="100">
        <v>121.537</v>
      </c>
      <c r="AE34" s="95">
        <f t="shared" si="0"/>
        <v>85.756</v>
      </c>
      <c r="AF34" s="55">
        <f>AC34/AD34*100</f>
        <v>170.55958267852586</v>
      </c>
      <c r="AG34" s="83">
        <v>325.388</v>
      </c>
      <c r="AH34" s="56">
        <v>115.2</v>
      </c>
      <c r="AI34" s="57">
        <v>29</v>
      </c>
      <c r="AJ34" s="83">
        <v>118.095</v>
      </c>
      <c r="AK34" s="56">
        <v>73.4</v>
      </c>
      <c r="AL34" s="57">
        <v>9</v>
      </c>
      <c r="AM34" s="69">
        <v>0.121</v>
      </c>
      <c r="AN34" s="78">
        <v>0.2</v>
      </c>
      <c r="AO34" s="86">
        <v>19552</v>
      </c>
      <c r="AP34" s="84">
        <v>108.8</v>
      </c>
      <c r="AQ34" s="57">
        <v>28</v>
      </c>
      <c r="AR34" s="106">
        <f t="shared" si="1"/>
        <v>0.6772662717794173</v>
      </c>
      <c r="AS34" s="107">
        <v>0.684260779895352</v>
      </c>
      <c r="AT34" s="74">
        <v>297</v>
      </c>
      <c r="AU34" s="73">
        <v>108.4</v>
      </c>
      <c r="AV34" s="43">
        <v>31</v>
      </c>
      <c r="AW34" s="69">
        <v>0.005</v>
      </c>
      <c r="AX34" s="79">
        <v>0.005</v>
      </c>
    </row>
    <row r="35" spans="1:50" s="9" customFormat="1" ht="13.5" customHeight="1">
      <c r="A35" s="10">
        <v>30</v>
      </c>
      <c r="B35" s="11" t="s">
        <v>52</v>
      </c>
      <c r="C35" s="37">
        <v>6</v>
      </c>
      <c r="D35" s="47">
        <f>(G35+J35+M35+P35+S35+V35+Y35+AB35+AI35+AL35+AQ35+AV35)/11</f>
        <v>16.363636363636363</v>
      </c>
      <c r="E35" s="99">
        <v>2097.147</v>
      </c>
      <c r="F35" s="84">
        <v>90.9</v>
      </c>
      <c r="G35" s="127">
        <v>38</v>
      </c>
      <c r="H35" s="121">
        <v>4255.464</v>
      </c>
      <c r="I35" s="66">
        <v>143.5</v>
      </c>
      <c r="J35" s="40">
        <v>5</v>
      </c>
      <c r="K35" s="94">
        <v>7718.7</v>
      </c>
      <c r="L35" s="91" t="s">
        <v>137</v>
      </c>
      <c r="M35" s="43">
        <v>1</v>
      </c>
      <c r="N35" s="89">
        <v>32.564</v>
      </c>
      <c r="O35" s="91">
        <v>102.1</v>
      </c>
      <c r="P35" s="43">
        <v>29</v>
      </c>
      <c r="Q35" s="89">
        <v>144.2</v>
      </c>
      <c r="R35" s="91">
        <v>102.1</v>
      </c>
      <c r="S35" s="43">
        <v>24</v>
      </c>
      <c r="T35" s="89">
        <v>61.3</v>
      </c>
      <c r="U35" s="91">
        <v>103.7</v>
      </c>
      <c r="V35" s="43">
        <v>22</v>
      </c>
      <c r="W35" s="94">
        <v>2009.3</v>
      </c>
      <c r="X35" s="91">
        <v>124.4</v>
      </c>
      <c r="Y35" s="43">
        <v>2</v>
      </c>
      <c r="Z35" s="72" t="s">
        <v>16</v>
      </c>
      <c r="AA35" s="73" t="s">
        <v>16</v>
      </c>
      <c r="AB35" s="43"/>
      <c r="AC35" s="59">
        <v>1618.277</v>
      </c>
      <c r="AD35" s="100">
        <v>737.827</v>
      </c>
      <c r="AE35" s="95">
        <f t="shared" si="0"/>
        <v>880.45</v>
      </c>
      <c r="AF35" s="55" t="s">
        <v>114</v>
      </c>
      <c r="AG35" s="86">
        <v>1660.014</v>
      </c>
      <c r="AH35" s="56" t="s">
        <v>116</v>
      </c>
      <c r="AI35" s="57">
        <v>7</v>
      </c>
      <c r="AJ35" s="83">
        <v>41.737</v>
      </c>
      <c r="AK35" s="56">
        <v>96.7</v>
      </c>
      <c r="AL35" s="57">
        <v>15</v>
      </c>
      <c r="AM35" s="69">
        <v>0.25</v>
      </c>
      <c r="AN35" s="78">
        <v>0.207</v>
      </c>
      <c r="AO35" s="86">
        <v>22074</v>
      </c>
      <c r="AP35" s="84">
        <v>116</v>
      </c>
      <c r="AQ35" s="57">
        <v>3</v>
      </c>
      <c r="AR35" s="122">
        <f t="shared" si="1"/>
        <v>0.7646264158786241</v>
      </c>
      <c r="AS35" s="78">
        <v>0.7254325325592942</v>
      </c>
      <c r="AT35" s="74">
        <v>354</v>
      </c>
      <c r="AU35" s="73">
        <v>114.6</v>
      </c>
      <c r="AV35" s="43">
        <v>34</v>
      </c>
      <c r="AW35" s="69">
        <v>0.01</v>
      </c>
      <c r="AX35" s="79">
        <v>0.008</v>
      </c>
    </row>
    <row r="36" spans="1:50" s="9" customFormat="1" ht="13.5" customHeight="1">
      <c r="A36" s="10">
        <v>31</v>
      </c>
      <c r="B36" s="11" t="s">
        <v>53</v>
      </c>
      <c r="C36" s="37">
        <v>1</v>
      </c>
      <c r="D36" s="47">
        <f>(G36+J36+M36+P36+S36+V36+Y36+AB36+AI36+AL36+AQ36+AV36)/12</f>
        <v>14.583333333333334</v>
      </c>
      <c r="E36" s="99">
        <v>7942.031</v>
      </c>
      <c r="F36" s="84">
        <v>128.9</v>
      </c>
      <c r="G36" s="127">
        <v>10</v>
      </c>
      <c r="H36" s="121">
        <v>1696.045</v>
      </c>
      <c r="I36" s="66">
        <v>92.9</v>
      </c>
      <c r="J36" s="40">
        <v>37</v>
      </c>
      <c r="K36" s="89">
        <v>13.1</v>
      </c>
      <c r="L36" s="91">
        <v>164.5</v>
      </c>
      <c r="M36" s="43">
        <v>10</v>
      </c>
      <c r="N36" s="89">
        <v>59.865</v>
      </c>
      <c r="O36" s="91">
        <v>109.1</v>
      </c>
      <c r="P36" s="43">
        <v>21</v>
      </c>
      <c r="Q36" s="89">
        <v>320</v>
      </c>
      <c r="R36" s="91">
        <v>132.8</v>
      </c>
      <c r="S36" s="43">
        <v>9</v>
      </c>
      <c r="T36" s="89">
        <v>60.1</v>
      </c>
      <c r="U36" s="91">
        <v>134.3</v>
      </c>
      <c r="V36" s="43">
        <v>2</v>
      </c>
      <c r="W36" s="94">
        <v>2606.8</v>
      </c>
      <c r="X36" s="91">
        <v>114.4</v>
      </c>
      <c r="Y36" s="43">
        <v>8</v>
      </c>
      <c r="Z36" s="72">
        <v>123.127</v>
      </c>
      <c r="AA36" s="73">
        <v>101.5446913091527</v>
      </c>
      <c r="AB36" s="43">
        <v>12</v>
      </c>
      <c r="AC36" s="58">
        <v>523.28</v>
      </c>
      <c r="AD36" s="100">
        <v>374.876</v>
      </c>
      <c r="AE36" s="95">
        <f t="shared" si="0"/>
        <v>148.404</v>
      </c>
      <c r="AF36" s="55">
        <f>AC36/AD36*100</f>
        <v>139.58749026344714</v>
      </c>
      <c r="AG36" s="83">
        <v>565.326</v>
      </c>
      <c r="AH36" s="56">
        <v>129.9</v>
      </c>
      <c r="AI36" s="57">
        <v>21</v>
      </c>
      <c r="AJ36" s="83">
        <v>42.046</v>
      </c>
      <c r="AK36" s="56">
        <v>69.7</v>
      </c>
      <c r="AL36" s="57">
        <v>8</v>
      </c>
      <c r="AM36" s="69">
        <v>0.162</v>
      </c>
      <c r="AN36" s="78">
        <v>0.21100000000000002</v>
      </c>
      <c r="AO36" s="86">
        <v>21241</v>
      </c>
      <c r="AP36" s="84">
        <v>110.2</v>
      </c>
      <c r="AQ36" s="57">
        <v>20</v>
      </c>
      <c r="AR36" s="82">
        <f t="shared" si="1"/>
        <v>0.7357719352939139</v>
      </c>
      <c r="AS36" s="78">
        <v>0.7372722759042126</v>
      </c>
      <c r="AT36" s="74">
        <v>505</v>
      </c>
      <c r="AU36" s="73">
        <v>90</v>
      </c>
      <c r="AV36" s="43">
        <v>17</v>
      </c>
      <c r="AW36" s="69">
        <v>0.009000000000000001</v>
      </c>
      <c r="AX36" s="79">
        <v>0.01</v>
      </c>
    </row>
    <row r="37" spans="1:50" s="9" customFormat="1" ht="13.5" customHeight="1">
      <c r="A37" s="10">
        <v>32</v>
      </c>
      <c r="B37" s="11" t="s">
        <v>54</v>
      </c>
      <c r="C37" s="37">
        <v>10</v>
      </c>
      <c r="D37" s="47">
        <f>(G37+J37+M37+P37+S37+V37+Y37+AB37+AI37+AL37+AQ37+AV37)/11</f>
        <v>17.09090909090909</v>
      </c>
      <c r="E37" s="99">
        <v>6924.31</v>
      </c>
      <c r="F37" s="84">
        <v>126.5</v>
      </c>
      <c r="G37" s="127">
        <v>11</v>
      </c>
      <c r="H37" s="121">
        <v>2414.662</v>
      </c>
      <c r="I37" s="66">
        <v>117.4</v>
      </c>
      <c r="J37" s="40">
        <v>21</v>
      </c>
      <c r="K37" s="89">
        <v>83.8</v>
      </c>
      <c r="L37" s="91">
        <v>158.1</v>
      </c>
      <c r="M37" s="43">
        <v>11</v>
      </c>
      <c r="N37" s="89">
        <v>21.786</v>
      </c>
      <c r="O37" s="91">
        <v>131.4</v>
      </c>
      <c r="P37" s="43">
        <v>10</v>
      </c>
      <c r="Q37" s="89">
        <v>212.8</v>
      </c>
      <c r="R37" s="91">
        <v>101.1</v>
      </c>
      <c r="S37" s="43">
        <v>25</v>
      </c>
      <c r="T37" s="89">
        <v>34</v>
      </c>
      <c r="U37" s="91">
        <v>100.8</v>
      </c>
      <c r="V37" s="43">
        <v>37</v>
      </c>
      <c r="W37" s="94">
        <v>1788.2</v>
      </c>
      <c r="X37" s="91">
        <v>104.3</v>
      </c>
      <c r="Y37" s="43">
        <v>22</v>
      </c>
      <c r="Z37" s="72" t="s">
        <v>16</v>
      </c>
      <c r="AA37" s="73" t="s">
        <v>16</v>
      </c>
      <c r="AB37" s="43"/>
      <c r="AC37" s="59">
        <v>1333.268</v>
      </c>
      <c r="AD37" s="100">
        <v>964.875</v>
      </c>
      <c r="AE37" s="95">
        <f t="shared" si="0"/>
        <v>368.39300000000003</v>
      </c>
      <c r="AF37" s="55">
        <f>AC37/AD37*100</f>
        <v>138.1803860603705</v>
      </c>
      <c r="AG37" s="86">
        <v>1373.84</v>
      </c>
      <c r="AH37" s="56">
        <v>138.5</v>
      </c>
      <c r="AI37" s="57">
        <v>18</v>
      </c>
      <c r="AJ37" s="83">
        <v>40.572</v>
      </c>
      <c r="AK37" s="56">
        <v>149.4</v>
      </c>
      <c r="AL37" s="57">
        <v>21</v>
      </c>
      <c r="AM37" s="69">
        <v>0.32</v>
      </c>
      <c r="AN37" s="78">
        <v>0.207</v>
      </c>
      <c r="AO37" s="86">
        <v>22158</v>
      </c>
      <c r="AP37" s="84">
        <v>113.5</v>
      </c>
      <c r="AQ37" s="57">
        <v>9</v>
      </c>
      <c r="AR37" s="82">
        <f t="shared" si="1"/>
        <v>0.7675361113997714</v>
      </c>
      <c r="AS37" s="78">
        <v>0.7455600962456556</v>
      </c>
      <c r="AT37" s="74">
        <v>314</v>
      </c>
      <c r="AU37" s="73">
        <v>76</v>
      </c>
      <c r="AV37" s="43">
        <v>3</v>
      </c>
      <c r="AW37" s="69">
        <v>0.009000000000000001</v>
      </c>
      <c r="AX37" s="79">
        <v>0.011000000000000001</v>
      </c>
    </row>
    <row r="38" spans="1:50" s="9" customFormat="1" ht="13.5" customHeight="1">
      <c r="A38" s="10">
        <v>33</v>
      </c>
      <c r="B38" s="11" t="s">
        <v>55</v>
      </c>
      <c r="C38" s="37">
        <v>42</v>
      </c>
      <c r="D38" s="47">
        <f>(G38+J38+M38+P38+S38+V38+Y38+AB38+AI38+AL38+AQ38+AV38)/11</f>
        <v>30.818181818181817</v>
      </c>
      <c r="E38" s="99">
        <v>4316.272</v>
      </c>
      <c r="F38" s="84">
        <v>80.9</v>
      </c>
      <c r="G38" s="127">
        <v>41</v>
      </c>
      <c r="H38" s="65">
        <v>528.385</v>
      </c>
      <c r="I38" s="66">
        <v>92.1</v>
      </c>
      <c r="J38" s="40">
        <v>38</v>
      </c>
      <c r="K38" s="94">
        <v>2291.7</v>
      </c>
      <c r="L38" s="91">
        <v>151</v>
      </c>
      <c r="M38" s="43">
        <v>12</v>
      </c>
      <c r="N38" s="89">
        <v>23.562</v>
      </c>
      <c r="O38" s="91">
        <v>85.7</v>
      </c>
      <c r="P38" s="43">
        <v>40</v>
      </c>
      <c r="Q38" s="89">
        <v>132.8</v>
      </c>
      <c r="R38" s="91">
        <v>110.6</v>
      </c>
      <c r="S38" s="43">
        <v>20</v>
      </c>
      <c r="T38" s="89">
        <v>35.1</v>
      </c>
      <c r="U38" s="91">
        <v>101.1</v>
      </c>
      <c r="V38" s="43">
        <v>35</v>
      </c>
      <c r="W38" s="94">
        <v>1279.4</v>
      </c>
      <c r="X38" s="91">
        <v>100.5</v>
      </c>
      <c r="Y38" s="43">
        <v>34</v>
      </c>
      <c r="Z38" s="72" t="s">
        <v>16</v>
      </c>
      <c r="AA38" s="73" t="s">
        <v>16</v>
      </c>
      <c r="AB38" s="43"/>
      <c r="AC38" s="59">
        <v>1288.053</v>
      </c>
      <c r="AD38" s="101">
        <v>1810.658</v>
      </c>
      <c r="AE38" s="95">
        <f t="shared" si="0"/>
        <v>-522.6049999999998</v>
      </c>
      <c r="AF38" s="55">
        <f>AC38/AD38*100</f>
        <v>71.13728821235155</v>
      </c>
      <c r="AG38" s="86">
        <v>1559.609</v>
      </c>
      <c r="AH38" s="56">
        <v>74</v>
      </c>
      <c r="AI38" s="57">
        <v>39</v>
      </c>
      <c r="AJ38" s="83">
        <v>271.556</v>
      </c>
      <c r="AK38" s="56">
        <v>91.5</v>
      </c>
      <c r="AL38" s="57">
        <v>14</v>
      </c>
      <c r="AM38" s="69">
        <v>0.304</v>
      </c>
      <c r="AN38" s="78">
        <v>0.23800000000000002</v>
      </c>
      <c r="AO38" s="86">
        <v>23568</v>
      </c>
      <c r="AP38" s="84">
        <v>109.1</v>
      </c>
      <c r="AQ38" s="57">
        <v>26</v>
      </c>
      <c r="AR38" s="82">
        <f t="shared" si="1"/>
        <v>0.8163774290761717</v>
      </c>
      <c r="AS38" s="78">
        <v>0.8260321582706336</v>
      </c>
      <c r="AT38" s="74">
        <v>305</v>
      </c>
      <c r="AU38" s="73">
        <v>133.8</v>
      </c>
      <c r="AV38" s="43">
        <v>40</v>
      </c>
      <c r="AW38" s="69">
        <v>0.008</v>
      </c>
      <c r="AX38" s="79">
        <v>0.006</v>
      </c>
    </row>
    <row r="39" spans="1:50" s="9" customFormat="1" ht="13.5" customHeight="1">
      <c r="A39" s="10">
        <v>34</v>
      </c>
      <c r="B39" s="11" t="s">
        <v>56</v>
      </c>
      <c r="C39" s="37">
        <v>26</v>
      </c>
      <c r="D39" s="47">
        <f>(G39+J39+M39+P39+S39+V39+Y39+AB39+AI39+AL39+AQ39+AV39)/10</f>
        <v>22.4</v>
      </c>
      <c r="E39" s="99">
        <v>3307.888</v>
      </c>
      <c r="F39" s="84">
        <v>124.8</v>
      </c>
      <c r="G39" s="127">
        <v>12</v>
      </c>
      <c r="H39" s="121">
        <v>4173.925</v>
      </c>
      <c r="I39" s="66">
        <v>116.9</v>
      </c>
      <c r="J39" s="40">
        <v>22</v>
      </c>
      <c r="K39" s="89">
        <v>63.3</v>
      </c>
      <c r="L39" s="91">
        <v>61.5</v>
      </c>
      <c r="M39" s="43">
        <v>33</v>
      </c>
      <c r="N39" s="89">
        <v>16.306</v>
      </c>
      <c r="O39" s="91">
        <v>46.7</v>
      </c>
      <c r="P39" s="43">
        <v>44</v>
      </c>
      <c r="Q39" s="90" t="s">
        <v>16</v>
      </c>
      <c r="R39" s="91" t="s">
        <v>16</v>
      </c>
      <c r="S39" s="43"/>
      <c r="T39" s="89">
        <v>65.1</v>
      </c>
      <c r="U39" s="91">
        <v>108.9</v>
      </c>
      <c r="V39" s="43">
        <v>5</v>
      </c>
      <c r="W39" s="94">
        <v>1142.6</v>
      </c>
      <c r="X39" s="91">
        <v>101.2</v>
      </c>
      <c r="Y39" s="43">
        <v>31</v>
      </c>
      <c r="Z39" s="72" t="s">
        <v>16</v>
      </c>
      <c r="AA39" s="73" t="s">
        <v>16</v>
      </c>
      <c r="AB39" s="43"/>
      <c r="AC39" s="58">
        <v>759.696</v>
      </c>
      <c r="AD39" s="100">
        <v>724.24</v>
      </c>
      <c r="AE39" s="95">
        <f t="shared" si="0"/>
        <v>35.45600000000002</v>
      </c>
      <c r="AF39" s="55">
        <f>AC39/AD39*100</f>
        <v>104.89561471335469</v>
      </c>
      <c r="AG39" s="83">
        <v>780.542</v>
      </c>
      <c r="AH39" s="56">
        <v>104.7</v>
      </c>
      <c r="AI39" s="57">
        <v>34</v>
      </c>
      <c r="AJ39" s="83">
        <v>20.846</v>
      </c>
      <c r="AK39" s="56">
        <v>97.2</v>
      </c>
      <c r="AL39" s="57">
        <v>16</v>
      </c>
      <c r="AM39" s="69">
        <v>0.261</v>
      </c>
      <c r="AN39" s="78">
        <v>0.14800000000000002</v>
      </c>
      <c r="AO39" s="86">
        <v>20425</v>
      </c>
      <c r="AP39" s="84">
        <v>111.6</v>
      </c>
      <c r="AQ39" s="57">
        <v>14</v>
      </c>
      <c r="AR39" s="82">
        <f t="shared" si="1"/>
        <v>0.707506321659912</v>
      </c>
      <c r="AS39" s="107">
        <v>0.6984302791887866</v>
      </c>
      <c r="AT39" s="74">
        <v>445</v>
      </c>
      <c r="AU39" s="73">
        <v>85.2</v>
      </c>
      <c r="AV39" s="43">
        <v>13</v>
      </c>
      <c r="AW39" s="69">
        <v>0.009000000000000001</v>
      </c>
      <c r="AX39" s="79">
        <v>0.011000000000000001</v>
      </c>
    </row>
    <row r="40" spans="1:50" s="9" customFormat="1" ht="13.5" customHeight="1">
      <c r="A40" s="10">
        <v>35</v>
      </c>
      <c r="B40" s="11" t="s">
        <v>57</v>
      </c>
      <c r="C40" s="37">
        <v>14</v>
      </c>
      <c r="D40" s="47">
        <f aca="true" t="shared" si="4" ref="D40:D46">(G40+J40+M40+P40+S40+V40+Y40+AB40+AI40+AL40+AQ40+AV40)/11</f>
        <v>18.818181818181817</v>
      </c>
      <c r="E40" s="99">
        <v>2789.62</v>
      </c>
      <c r="F40" s="84">
        <v>161.7</v>
      </c>
      <c r="G40" s="127">
        <v>4</v>
      </c>
      <c r="H40" s="121">
        <v>1202.812</v>
      </c>
      <c r="I40" s="66">
        <v>128.1</v>
      </c>
      <c r="J40" s="40">
        <v>12</v>
      </c>
      <c r="K40" s="89">
        <v>27.1</v>
      </c>
      <c r="L40" s="91">
        <v>78.8</v>
      </c>
      <c r="M40" s="43">
        <v>30</v>
      </c>
      <c r="N40" s="89">
        <v>9.573</v>
      </c>
      <c r="O40" s="91">
        <v>85.6</v>
      </c>
      <c r="P40" s="43">
        <v>41</v>
      </c>
      <c r="Q40" s="89">
        <v>266.1</v>
      </c>
      <c r="R40" s="91">
        <v>80.5</v>
      </c>
      <c r="S40" s="43">
        <v>37</v>
      </c>
      <c r="T40" s="89">
        <v>21.9</v>
      </c>
      <c r="U40" s="91">
        <v>108.4</v>
      </c>
      <c r="V40" s="43">
        <v>6</v>
      </c>
      <c r="W40" s="89">
        <v>883.3</v>
      </c>
      <c r="X40" s="91">
        <v>101.9</v>
      </c>
      <c r="Y40" s="43">
        <v>29</v>
      </c>
      <c r="Z40" s="72" t="s">
        <v>16</v>
      </c>
      <c r="AA40" s="73" t="s">
        <v>16</v>
      </c>
      <c r="AB40" s="43"/>
      <c r="AC40" s="58">
        <v>785.479</v>
      </c>
      <c r="AD40" s="100">
        <v>377.714</v>
      </c>
      <c r="AE40" s="95">
        <f t="shared" si="0"/>
        <v>407.76500000000004</v>
      </c>
      <c r="AF40" s="55" t="s">
        <v>116</v>
      </c>
      <c r="AG40" s="83">
        <v>819.466</v>
      </c>
      <c r="AH40" s="56" t="s">
        <v>121</v>
      </c>
      <c r="AI40" s="57">
        <v>8</v>
      </c>
      <c r="AJ40" s="83">
        <v>33.987</v>
      </c>
      <c r="AK40" s="56">
        <v>140.6</v>
      </c>
      <c r="AL40" s="57">
        <v>20</v>
      </c>
      <c r="AM40" s="69">
        <v>0.353</v>
      </c>
      <c r="AN40" s="78">
        <v>0.278</v>
      </c>
      <c r="AO40" s="86">
        <v>19601</v>
      </c>
      <c r="AP40" s="84">
        <v>112.2</v>
      </c>
      <c r="AQ40" s="57">
        <v>12</v>
      </c>
      <c r="AR40" s="106">
        <f t="shared" si="1"/>
        <v>0.6789635941667532</v>
      </c>
      <c r="AS40" s="107">
        <v>0.6684108009013482</v>
      </c>
      <c r="AT40" s="74">
        <v>224</v>
      </c>
      <c r="AU40" s="73">
        <v>78.9</v>
      </c>
      <c r="AV40" s="43">
        <v>8</v>
      </c>
      <c r="AW40" s="69">
        <v>0.009000000000000001</v>
      </c>
      <c r="AX40" s="79">
        <v>0.011000000000000001</v>
      </c>
    </row>
    <row r="41" spans="1:50" s="9" customFormat="1" ht="13.5" customHeight="1">
      <c r="A41" s="10">
        <v>36</v>
      </c>
      <c r="B41" s="11" t="s">
        <v>58</v>
      </c>
      <c r="C41" s="37">
        <v>30</v>
      </c>
      <c r="D41" s="47">
        <f t="shared" si="4"/>
        <v>23.363636363636363</v>
      </c>
      <c r="E41" s="88">
        <v>24.018</v>
      </c>
      <c r="F41" s="84">
        <v>119.6</v>
      </c>
      <c r="G41" s="127">
        <v>17</v>
      </c>
      <c r="H41" s="121">
        <v>1307.661</v>
      </c>
      <c r="I41" s="66">
        <v>115.2</v>
      </c>
      <c r="J41" s="40">
        <v>23</v>
      </c>
      <c r="K41" s="89">
        <v>82.6</v>
      </c>
      <c r="L41" s="91">
        <v>132.2</v>
      </c>
      <c r="M41" s="43">
        <v>16</v>
      </c>
      <c r="N41" s="89">
        <v>10.36</v>
      </c>
      <c r="O41" s="91">
        <v>90.9</v>
      </c>
      <c r="P41" s="43">
        <v>37</v>
      </c>
      <c r="Q41" s="89">
        <v>165.4</v>
      </c>
      <c r="R41" s="91">
        <v>94.9</v>
      </c>
      <c r="S41" s="43">
        <v>31</v>
      </c>
      <c r="T41" s="89">
        <v>32.1</v>
      </c>
      <c r="U41" s="91">
        <v>103.7</v>
      </c>
      <c r="V41" s="43">
        <v>22</v>
      </c>
      <c r="W41" s="89">
        <v>464.3</v>
      </c>
      <c r="X41" s="91">
        <v>89.7</v>
      </c>
      <c r="Y41" s="43">
        <v>41</v>
      </c>
      <c r="Z41" s="72" t="s">
        <v>16</v>
      </c>
      <c r="AA41" s="73" t="s">
        <v>16</v>
      </c>
      <c r="AB41" s="43"/>
      <c r="AC41" s="58">
        <v>222.93</v>
      </c>
      <c r="AD41" s="100">
        <v>169.362</v>
      </c>
      <c r="AE41" s="95">
        <f t="shared" si="0"/>
        <v>53.56800000000001</v>
      </c>
      <c r="AF41" s="55">
        <f>AC41/AD41*100</f>
        <v>131.62929110426188</v>
      </c>
      <c r="AG41" s="83">
        <v>226.7</v>
      </c>
      <c r="AH41" s="56">
        <v>128.1</v>
      </c>
      <c r="AI41" s="57">
        <v>22</v>
      </c>
      <c r="AJ41" s="90">
        <v>3.77</v>
      </c>
      <c r="AK41" s="56">
        <v>49.3</v>
      </c>
      <c r="AL41" s="57">
        <v>5</v>
      </c>
      <c r="AM41" s="69">
        <v>0.182</v>
      </c>
      <c r="AN41" s="78">
        <v>0.273</v>
      </c>
      <c r="AO41" s="86">
        <v>19890</v>
      </c>
      <c r="AP41" s="84">
        <v>113.8</v>
      </c>
      <c r="AQ41" s="57">
        <v>8</v>
      </c>
      <c r="AR41" s="105">
        <f t="shared" si="1"/>
        <v>0.6889743323287956</v>
      </c>
      <c r="AS41" s="107">
        <v>0.6658518886300271</v>
      </c>
      <c r="AT41" s="74">
        <v>391</v>
      </c>
      <c r="AU41" s="73">
        <v>115.7</v>
      </c>
      <c r="AV41" s="43">
        <v>35</v>
      </c>
      <c r="AW41" s="69">
        <v>0.011000000000000001</v>
      </c>
      <c r="AX41" s="79">
        <v>0.009000000000000001</v>
      </c>
    </row>
    <row r="42" spans="1:50" s="9" customFormat="1" ht="13.5" customHeight="1">
      <c r="A42" s="10">
        <v>37</v>
      </c>
      <c r="B42" s="11" t="s">
        <v>59</v>
      </c>
      <c r="C42" s="37">
        <v>21</v>
      </c>
      <c r="D42" s="47">
        <f t="shared" si="4"/>
        <v>20.727272727272727</v>
      </c>
      <c r="E42" s="99">
        <v>3760.328</v>
      </c>
      <c r="F42" s="84">
        <v>128.9</v>
      </c>
      <c r="G42" s="127">
        <v>10</v>
      </c>
      <c r="H42" s="121">
        <v>4489.815</v>
      </c>
      <c r="I42" s="66">
        <v>106.5</v>
      </c>
      <c r="J42" s="40">
        <v>31</v>
      </c>
      <c r="K42" s="89">
        <v>126.4</v>
      </c>
      <c r="L42" s="91">
        <v>41.1</v>
      </c>
      <c r="M42" s="43">
        <v>39</v>
      </c>
      <c r="N42" s="89">
        <v>18.391</v>
      </c>
      <c r="O42" s="91">
        <v>103.9</v>
      </c>
      <c r="P42" s="43">
        <v>27</v>
      </c>
      <c r="Q42" s="89">
        <v>396.7</v>
      </c>
      <c r="R42" s="91">
        <v>80.1</v>
      </c>
      <c r="S42" s="43">
        <v>38</v>
      </c>
      <c r="T42" s="89">
        <v>107.6</v>
      </c>
      <c r="U42" s="91">
        <v>104.7</v>
      </c>
      <c r="V42" s="43">
        <v>18</v>
      </c>
      <c r="W42" s="94">
        <v>1923.5</v>
      </c>
      <c r="X42" s="91">
        <v>109.5</v>
      </c>
      <c r="Y42" s="43">
        <v>13</v>
      </c>
      <c r="Z42" s="72" t="s">
        <v>16</v>
      </c>
      <c r="AA42" s="73" t="s">
        <v>16</v>
      </c>
      <c r="AB42" s="43"/>
      <c r="AC42" s="59">
        <v>1026.196</v>
      </c>
      <c r="AD42" s="100">
        <v>88.292</v>
      </c>
      <c r="AE42" s="95">
        <f t="shared" si="0"/>
        <v>937.9039999999999</v>
      </c>
      <c r="AF42" s="55" t="s">
        <v>117</v>
      </c>
      <c r="AG42" s="86">
        <v>1096.512</v>
      </c>
      <c r="AH42" s="56" t="s">
        <v>115</v>
      </c>
      <c r="AI42" s="57">
        <v>4</v>
      </c>
      <c r="AJ42" s="89">
        <v>70.316</v>
      </c>
      <c r="AK42" s="56">
        <v>32.4</v>
      </c>
      <c r="AL42" s="57">
        <v>3</v>
      </c>
      <c r="AM42" s="69">
        <v>0.25</v>
      </c>
      <c r="AN42" s="78">
        <v>0.382</v>
      </c>
      <c r="AO42" s="86">
        <v>20710</v>
      </c>
      <c r="AP42" s="84">
        <v>109.5</v>
      </c>
      <c r="AQ42" s="57">
        <v>24</v>
      </c>
      <c r="AR42" s="69">
        <f t="shared" si="1"/>
        <v>0.7173785028923759</v>
      </c>
      <c r="AS42" s="78">
        <v>0.7231409693312455</v>
      </c>
      <c r="AT42" s="74">
        <v>284</v>
      </c>
      <c r="AU42" s="73">
        <v>96.6</v>
      </c>
      <c r="AV42" s="43">
        <v>21</v>
      </c>
      <c r="AW42" s="69">
        <v>0.008</v>
      </c>
      <c r="AX42" s="79">
        <v>0.008</v>
      </c>
    </row>
    <row r="43" spans="1:50" s="9" customFormat="1" ht="13.5" customHeight="1">
      <c r="A43" s="10">
        <v>38</v>
      </c>
      <c r="B43" s="11" t="s">
        <v>71</v>
      </c>
      <c r="C43" s="37">
        <v>24</v>
      </c>
      <c r="D43" s="47">
        <f t="shared" si="4"/>
        <v>21.90909090909091</v>
      </c>
      <c r="E43" s="99">
        <v>1329.744</v>
      </c>
      <c r="F43" s="84">
        <v>115.6</v>
      </c>
      <c r="G43" s="127">
        <v>22</v>
      </c>
      <c r="H43" s="65">
        <v>747.47</v>
      </c>
      <c r="I43" s="66">
        <v>179.2</v>
      </c>
      <c r="J43" s="40">
        <v>3</v>
      </c>
      <c r="K43" s="89">
        <v>244.6</v>
      </c>
      <c r="L43" s="91">
        <v>98.4</v>
      </c>
      <c r="M43" s="43">
        <v>22</v>
      </c>
      <c r="N43" s="90">
        <v>10.899</v>
      </c>
      <c r="O43" s="91">
        <v>54.3</v>
      </c>
      <c r="P43" s="43">
        <v>43</v>
      </c>
      <c r="Q43" s="89">
        <v>62.7</v>
      </c>
      <c r="R43" s="91">
        <v>106</v>
      </c>
      <c r="S43" s="43">
        <v>23</v>
      </c>
      <c r="T43" s="89">
        <v>58.6</v>
      </c>
      <c r="U43" s="91">
        <v>105.1</v>
      </c>
      <c r="V43" s="43">
        <v>17</v>
      </c>
      <c r="W43" s="94">
        <v>1313.7</v>
      </c>
      <c r="X43" s="91">
        <v>108</v>
      </c>
      <c r="Y43" s="43">
        <v>15</v>
      </c>
      <c r="Z43" s="72" t="s">
        <v>16</v>
      </c>
      <c r="AA43" s="73" t="s">
        <v>16</v>
      </c>
      <c r="AB43" s="43"/>
      <c r="AC43" s="93">
        <v>-48.622</v>
      </c>
      <c r="AD43" s="100">
        <v>83.078</v>
      </c>
      <c r="AE43" s="95">
        <f t="shared" si="0"/>
        <v>-131.7</v>
      </c>
      <c r="AF43" s="55" t="s">
        <v>16</v>
      </c>
      <c r="AG43" s="83">
        <v>159.703</v>
      </c>
      <c r="AH43" s="56">
        <v>149.7</v>
      </c>
      <c r="AI43" s="57">
        <v>13</v>
      </c>
      <c r="AJ43" s="89">
        <v>208.325</v>
      </c>
      <c r="AK43" s="56" t="s">
        <v>130</v>
      </c>
      <c r="AL43" s="57">
        <v>40</v>
      </c>
      <c r="AM43" s="69">
        <v>0.34600000000000003</v>
      </c>
      <c r="AN43" s="78">
        <v>0.25</v>
      </c>
      <c r="AO43" s="86">
        <v>19917</v>
      </c>
      <c r="AP43" s="84">
        <v>109.3</v>
      </c>
      <c r="AQ43" s="57">
        <v>25</v>
      </c>
      <c r="AR43" s="105">
        <f t="shared" si="1"/>
        <v>0.6899095916034501</v>
      </c>
      <c r="AS43" s="107">
        <v>0.6957567887560631</v>
      </c>
      <c r="AT43" s="74">
        <v>312</v>
      </c>
      <c r="AU43" s="73">
        <v>90.7</v>
      </c>
      <c r="AV43" s="43">
        <v>18</v>
      </c>
      <c r="AW43" s="69">
        <v>0.01</v>
      </c>
      <c r="AX43" s="79">
        <v>0.01</v>
      </c>
    </row>
    <row r="44" spans="1:50" s="9" customFormat="1" ht="13.5" customHeight="1">
      <c r="A44" s="10">
        <v>39</v>
      </c>
      <c r="B44" s="11" t="s">
        <v>60</v>
      </c>
      <c r="C44" s="37">
        <v>32</v>
      </c>
      <c r="D44" s="47">
        <f t="shared" si="4"/>
        <v>23.727272727272727</v>
      </c>
      <c r="E44" s="99">
        <v>15705.177</v>
      </c>
      <c r="F44" s="84">
        <v>138</v>
      </c>
      <c r="G44" s="127">
        <v>8</v>
      </c>
      <c r="H44" s="65">
        <v>476.218</v>
      </c>
      <c r="I44" s="66">
        <v>122.6</v>
      </c>
      <c r="J44" s="40">
        <v>16</v>
      </c>
      <c r="K44" s="94">
        <v>1231</v>
      </c>
      <c r="L44" s="91">
        <v>33.1</v>
      </c>
      <c r="M44" s="43">
        <v>41</v>
      </c>
      <c r="N44" s="89">
        <v>64.69</v>
      </c>
      <c r="O44" s="91">
        <v>131.1</v>
      </c>
      <c r="P44" s="43">
        <v>11</v>
      </c>
      <c r="Q44" s="89">
        <v>74.1</v>
      </c>
      <c r="R44" s="91">
        <v>87.2</v>
      </c>
      <c r="S44" s="43">
        <v>34</v>
      </c>
      <c r="T44" s="89">
        <v>38.7</v>
      </c>
      <c r="U44" s="91">
        <v>100</v>
      </c>
      <c r="V44" s="43">
        <v>38</v>
      </c>
      <c r="W44" s="94">
        <v>3145.6</v>
      </c>
      <c r="X44" s="91">
        <v>120</v>
      </c>
      <c r="Y44" s="43">
        <v>3</v>
      </c>
      <c r="Z44" s="72" t="s">
        <v>16</v>
      </c>
      <c r="AA44" s="73" t="s">
        <v>16</v>
      </c>
      <c r="AB44" s="43"/>
      <c r="AC44" s="125">
        <v>2973.521</v>
      </c>
      <c r="AD44" s="188">
        <v>2319.392</v>
      </c>
      <c r="AE44" s="97">
        <f t="shared" si="0"/>
        <v>654.1290000000004</v>
      </c>
      <c r="AF44" s="55">
        <f aca="true" t="shared" si="5" ref="AF44:AF54">AC44/AD44*100</f>
        <v>128.20260654516358</v>
      </c>
      <c r="AG44" s="86">
        <v>3385.959</v>
      </c>
      <c r="AH44" s="56">
        <v>141.3</v>
      </c>
      <c r="AI44" s="57">
        <v>17</v>
      </c>
      <c r="AJ44" s="89">
        <v>412.438</v>
      </c>
      <c r="AK44" s="56" t="s">
        <v>126</v>
      </c>
      <c r="AL44" s="57">
        <v>36</v>
      </c>
      <c r="AM44" s="69">
        <v>0.33299999999999996</v>
      </c>
      <c r="AN44" s="78">
        <v>0.259</v>
      </c>
      <c r="AO44" s="86">
        <v>28990</v>
      </c>
      <c r="AP44" s="84">
        <v>103.3</v>
      </c>
      <c r="AQ44" s="57">
        <v>38</v>
      </c>
      <c r="AR44" s="69">
        <f t="shared" si="1"/>
        <v>1.004191347119748</v>
      </c>
      <c r="AS44" s="78">
        <v>1.0725279761677424</v>
      </c>
      <c r="AT44" s="74">
        <v>300</v>
      </c>
      <c r="AU44" s="73">
        <v>95.2</v>
      </c>
      <c r="AV44" s="43">
        <v>19</v>
      </c>
      <c r="AW44" s="69">
        <v>0.005</v>
      </c>
      <c r="AX44" s="79">
        <v>0.005</v>
      </c>
    </row>
    <row r="45" spans="1:50" s="9" customFormat="1" ht="13.5" customHeight="1">
      <c r="A45" s="10">
        <v>40</v>
      </c>
      <c r="B45" s="11" t="s">
        <v>61</v>
      </c>
      <c r="C45" s="37">
        <v>2</v>
      </c>
      <c r="D45" s="47">
        <f t="shared" si="4"/>
        <v>14.818181818181818</v>
      </c>
      <c r="E45" s="99">
        <v>24091.056</v>
      </c>
      <c r="F45" s="84">
        <v>171.3</v>
      </c>
      <c r="G45" s="127">
        <v>3</v>
      </c>
      <c r="H45" s="121">
        <v>3812.327</v>
      </c>
      <c r="I45" s="66">
        <v>120.7</v>
      </c>
      <c r="J45" s="40">
        <v>18</v>
      </c>
      <c r="K45" s="89">
        <v>411</v>
      </c>
      <c r="L45" s="91" t="s">
        <v>113</v>
      </c>
      <c r="M45" s="43">
        <v>7</v>
      </c>
      <c r="N45" s="89">
        <v>60.201</v>
      </c>
      <c r="O45" s="91">
        <v>118.2</v>
      </c>
      <c r="P45" s="43">
        <v>18</v>
      </c>
      <c r="Q45" s="94">
        <v>2568.4</v>
      </c>
      <c r="R45" s="91">
        <v>100.3</v>
      </c>
      <c r="S45" s="43">
        <v>26</v>
      </c>
      <c r="T45" s="89">
        <v>49.3</v>
      </c>
      <c r="U45" s="91">
        <v>141.7</v>
      </c>
      <c r="V45" s="43">
        <v>1</v>
      </c>
      <c r="W45" s="94">
        <v>3174.8</v>
      </c>
      <c r="X45" s="91">
        <v>112.9</v>
      </c>
      <c r="Y45" s="43">
        <v>9</v>
      </c>
      <c r="Z45" s="72" t="s">
        <v>16</v>
      </c>
      <c r="AA45" s="73" t="s">
        <v>16</v>
      </c>
      <c r="AB45" s="43"/>
      <c r="AC45" s="58">
        <v>603.596</v>
      </c>
      <c r="AD45" s="100">
        <v>396.302</v>
      </c>
      <c r="AE45" s="95">
        <f t="shared" si="0"/>
        <v>207.29399999999998</v>
      </c>
      <c r="AF45" s="55">
        <f t="shared" si="5"/>
        <v>152.30707894484507</v>
      </c>
      <c r="AG45" s="86">
        <v>1070.475</v>
      </c>
      <c r="AH45" s="56" t="s">
        <v>112</v>
      </c>
      <c r="AI45" s="57">
        <v>5</v>
      </c>
      <c r="AJ45" s="89">
        <v>466.879</v>
      </c>
      <c r="AK45" s="56" t="s">
        <v>128</v>
      </c>
      <c r="AL45" s="57">
        <v>38</v>
      </c>
      <c r="AM45" s="69">
        <v>0.35700000000000004</v>
      </c>
      <c r="AN45" s="78">
        <v>0.36200000000000004</v>
      </c>
      <c r="AO45" s="86">
        <v>23566</v>
      </c>
      <c r="AP45" s="84">
        <v>112.7</v>
      </c>
      <c r="AQ45" s="57">
        <v>11</v>
      </c>
      <c r="AR45" s="69">
        <f t="shared" si="1"/>
        <v>0.8163081506113824</v>
      </c>
      <c r="AS45" s="78">
        <v>0.7976931596837643</v>
      </c>
      <c r="AT45" s="74">
        <v>405</v>
      </c>
      <c r="AU45" s="73">
        <v>104.1</v>
      </c>
      <c r="AV45" s="43">
        <v>27</v>
      </c>
      <c r="AW45" s="69">
        <v>0.005</v>
      </c>
      <c r="AX45" s="79">
        <v>0.005</v>
      </c>
    </row>
    <row r="46" spans="1:50" s="9" customFormat="1" ht="13.5" customHeight="1">
      <c r="A46" s="10">
        <v>41</v>
      </c>
      <c r="B46" s="11" t="s">
        <v>62</v>
      </c>
      <c r="C46" s="37">
        <v>25</v>
      </c>
      <c r="D46" s="47">
        <f t="shared" si="4"/>
        <v>22.181818181818183</v>
      </c>
      <c r="E46" s="99">
        <v>2257.981</v>
      </c>
      <c r="F46" s="84">
        <v>121.6</v>
      </c>
      <c r="G46" s="127">
        <v>15</v>
      </c>
      <c r="H46" s="121">
        <v>2519.314</v>
      </c>
      <c r="I46" s="66">
        <v>104.7</v>
      </c>
      <c r="J46" s="40">
        <v>32</v>
      </c>
      <c r="K46" s="89">
        <v>73.1</v>
      </c>
      <c r="L46" s="91" t="s">
        <v>136</v>
      </c>
      <c r="M46" s="43">
        <v>6</v>
      </c>
      <c r="N46" s="89">
        <v>25.139</v>
      </c>
      <c r="O46" s="91">
        <v>106</v>
      </c>
      <c r="P46" s="43">
        <v>26</v>
      </c>
      <c r="Q46" s="89">
        <v>11.3</v>
      </c>
      <c r="R46" s="91">
        <v>65.8</v>
      </c>
      <c r="S46" s="43">
        <v>40</v>
      </c>
      <c r="T46" s="89">
        <v>25</v>
      </c>
      <c r="U46" s="91">
        <v>104.4</v>
      </c>
      <c r="V46" s="43">
        <v>19</v>
      </c>
      <c r="W46" s="89">
        <v>847.5</v>
      </c>
      <c r="X46" s="91">
        <v>85.2</v>
      </c>
      <c r="Y46" s="43">
        <v>42</v>
      </c>
      <c r="Z46" s="72" t="s">
        <v>16</v>
      </c>
      <c r="AA46" s="73" t="s">
        <v>16</v>
      </c>
      <c r="AB46" s="43"/>
      <c r="AC46" s="58">
        <v>707.761</v>
      </c>
      <c r="AD46" s="100">
        <v>608.438</v>
      </c>
      <c r="AE46" s="95">
        <f t="shared" si="0"/>
        <v>99.32299999999998</v>
      </c>
      <c r="AF46" s="55">
        <f t="shared" si="5"/>
        <v>116.32425982598062</v>
      </c>
      <c r="AG46" s="83">
        <v>713.997</v>
      </c>
      <c r="AH46" s="56">
        <v>115.2</v>
      </c>
      <c r="AI46" s="57">
        <v>30</v>
      </c>
      <c r="AJ46" s="89">
        <v>6.236</v>
      </c>
      <c r="AK46" s="56">
        <v>55.3</v>
      </c>
      <c r="AL46" s="57">
        <v>6</v>
      </c>
      <c r="AM46" s="69">
        <v>0.188</v>
      </c>
      <c r="AN46" s="78">
        <v>0.316</v>
      </c>
      <c r="AO46" s="86">
        <v>20938</v>
      </c>
      <c r="AP46" s="84">
        <v>110.4</v>
      </c>
      <c r="AQ46" s="57">
        <v>18</v>
      </c>
      <c r="AR46" s="69">
        <f t="shared" si="1"/>
        <v>0.725276247878347</v>
      </c>
      <c r="AS46" s="78">
        <v>0.7224916930832983</v>
      </c>
      <c r="AT46" s="74">
        <v>314</v>
      </c>
      <c r="AU46" s="73">
        <v>80.1</v>
      </c>
      <c r="AV46" s="43">
        <v>10</v>
      </c>
      <c r="AW46" s="69">
        <v>0.013999999999999999</v>
      </c>
      <c r="AX46" s="79">
        <v>0.017</v>
      </c>
    </row>
    <row r="47" spans="1:50" s="9" customFormat="1" ht="13.5" customHeight="1">
      <c r="A47" s="10">
        <v>42</v>
      </c>
      <c r="B47" s="11" t="s">
        <v>63</v>
      </c>
      <c r="C47" s="37">
        <v>16</v>
      </c>
      <c r="D47" s="47">
        <f>(G47+J47+M47+P47+S47+V47+Y47+AB47+AI47+AL47+AQ47+AV47)/10</f>
        <v>19.1</v>
      </c>
      <c r="E47" s="99">
        <v>10333.344</v>
      </c>
      <c r="F47" s="84">
        <v>159</v>
      </c>
      <c r="G47" s="127">
        <v>5</v>
      </c>
      <c r="H47" s="121">
        <v>2968.724</v>
      </c>
      <c r="I47" s="66">
        <v>139.8</v>
      </c>
      <c r="J47" s="40">
        <v>9</v>
      </c>
      <c r="K47" s="89">
        <v>30.5</v>
      </c>
      <c r="L47" s="91">
        <v>106</v>
      </c>
      <c r="M47" s="43">
        <v>21</v>
      </c>
      <c r="N47" s="89">
        <v>15.2</v>
      </c>
      <c r="O47" s="91">
        <v>147.3</v>
      </c>
      <c r="P47" s="43">
        <v>6</v>
      </c>
      <c r="Q47" s="89">
        <v>64.4</v>
      </c>
      <c r="R47" s="91">
        <v>93.6</v>
      </c>
      <c r="S47" s="43">
        <v>32</v>
      </c>
      <c r="T47" s="89">
        <v>89.2</v>
      </c>
      <c r="U47" s="91">
        <v>63.1</v>
      </c>
      <c r="V47" s="43">
        <v>39</v>
      </c>
      <c r="W47" s="89">
        <v>925.7</v>
      </c>
      <c r="X47" s="91">
        <v>95.8</v>
      </c>
      <c r="Y47" s="43">
        <v>40</v>
      </c>
      <c r="Z47" s="72" t="s">
        <v>16</v>
      </c>
      <c r="AA47" s="73" t="s">
        <v>16</v>
      </c>
      <c r="AB47" s="43"/>
      <c r="AC47" s="58">
        <v>579.139</v>
      </c>
      <c r="AD47" s="100">
        <v>321.7</v>
      </c>
      <c r="AE47" s="95">
        <f t="shared" si="0"/>
        <v>257.439</v>
      </c>
      <c r="AF47" s="55">
        <f t="shared" si="5"/>
        <v>180.0245570407212</v>
      </c>
      <c r="AG47" s="83">
        <v>607.842</v>
      </c>
      <c r="AH47" s="56">
        <v>188.9</v>
      </c>
      <c r="AI47" s="57">
        <v>10</v>
      </c>
      <c r="AJ47" s="89">
        <v>28.703</v>
      </c>
      <c r="AK47" s="56" t="s">
        <v>16</v>
      </c>
      <c r="AL47" s="57"/>
      <c r="AM47" s="69">
        <v>0.125</v>
      </c>
      <c r="AN47" s="78">
        <v>0.063</v>
      </c>
      <c r="AO47" s="86">
        <v>21201</v>
      </c>
      <c r="AP47" s="84">
        <v>111.9</v>
      </c>
      <c r="AQ47" s="57">
        <v>13</v>
      </c>
      <c r="AR47" s="69">
        <f t="shared" si="1"/>
        <v>0.7343863659981295</v>
      </c>
      <c r="AS47" s="78">
        <v>0.7236756674177902</v>
      </c>
      <c r="AT47" s="74">
        <v>161</v>
      </c>
      <c r="AU47" s="73">
        <v>88.5</v>
      </c>
      <c r="AV47" s="43">
        <v>16</v>
      </c>
      <c r="AW47" s="69">
        <v>0.006</v>
      </c>
      <c r="AX47" s="79">
        <v>0.006999999999999999</v>
      </c>
    </row>
    <row r="48" spans="1:50" s="282" customFormat="1" ht="13.5" customHeight="1">
      <c r="A48" s="259">
        <v>43</v>
      </c>
      <c r="B48" s="260" t="s">
        <v>64</v>
      </c>
      <c r="C48" s="261">
        <v>9</v>
      </c>
      <c r="D48" s="262">
        <f>(G48+J48+M48+P48+S48+V48+Y48+AB48+AI48+AL48+AQ48+AV48)/12</f>
        <v>17.083333333333332</v>
      </c>
      <c r="E48" s="263">
        <v>14028.534</v>
      </c>
      <c r="F48" s="264">
        <v>105.2</v>
      </c>
      <c r="G48" s="265">
        <v>30</v>
      </c>
      <c r="H48" s="266">
        <v>2823.329</v>
      </c>
      <c r="I48" s="267">
        <v>125.7</v>
      </c>
      <c r="J48" s="268">
        <v>14</v>
      </c>
      <c r="K48" s="269">
        <v>52.1</v>
      </c>
      <c r="L48" s="264">
        <v>12.7</v>
      </c>
      <c r="M48" s="270">
        <v>44</v>
      </c>
      <c r="N48" s="269">
        <v>63.796</v>
      </c>
      <c r="O48" s="264">
        <v>140.5</v>
      </c>
      <c r="P48" s="270">
        <v>8</v>
      </c>
      <c r="Q48" s="271">
        <v>18063.6</v>
      </c>
      <c r="R48" s="264">
        <v>174.8</v>
      </c>
      <c r="S48" s="270">
        <v>3</v>
      </c>
      <c r="T48" s="269">
        <v>262.1</v>
      </c>
      <c r="U48" s="264">
        <v>109.5</v>
      </c>
      <c r="V48" s="270">
        <v>4</v>
      </c>
      <c r="W48" s="271">
        <v>4759.7</v>
      </c>
      <c r="X48" s="264">
        <v>112.9</v>
      </c>
      <c r="Y48" s="270">
        <v>9</v>
      </c>
      <c r="Z48" s="272">
        <v>99.538</v>
      </c>
      <c r="AA48" s="273">
        <v>105.90275561229919</v>
      </c>
      <c r="AB48" s="270">
        <v>8</v>
      </c>
      <c r="AC48" s="274">
        <v>1768.504</v>
      </c>
      <c r="AD48" s="101">
        <v>3720.665</v>
      </c>
      <c r="AE48" s="101">
        <f t="shared" si="0"/>
        <v>-1952.161</v>
      </c>
      <c r="AF48" s="275">
        <f t="shared" si="5"/>
        <v>47.531933135608824</v>
      </c>
      <c r="AG48" s="271">
        <v>2820.257</v>
      </c>
      <c r="AH48" s="276">
        <v>64.8</v>
      </c>
      <c r="AI48" s="277">
        <v>43</v>
      </c>
      <c r="AJ48" s="271">
        <v>1051.753</v>
      </c>
      <c r="AK48" s="276">
        <v>167.2</v>
      </c>
      <c r="AL48" s="277">
        <v>26</v>
      </c>
      <c r="AM48" s="278">
        <v>0.226</v>
      </c>
      <c r="AN48" s="279">
        <v>0.262</v>
      </c>
      <c r="AO48" s="271">
        <v>27111</v>
      </c>
      <c r="AP48" s="264">
        <v>114.1</v>
      </c>
      <c r="AQ48" s="277">
        <v>7</v>
      </c>
      <c r="AR48" s="278">
        <f t="shared" si="1"/>
        <v>0.9391042294502754</v>
      </c>
      <c r="AS48" s="279">
        <v>0.8569682618492915</v>
      </c>
      <c r="AT48" s="280">
        <v>318</v>
      </c>
      <c r="AU48" s="273">
        <v>79.9</v>
      </c>
      <c r="AV48" s="270">
        <v>9</v>
      </c>
      <c r="AW48" s="278">
        <v>0.005</v>
      </c>
      <c r="AX48" s="281">
        <v>0.006</v>
      </c>
    </row>
    <row r="49" spans="1:50" s="9" customFormat="1" ht="13.5" customHeight="1">
      <c r="A49" s="10">
        <v>44</v>
      </c>
      <c r="B49" s="11" t="s">
        <v>65</v>
      </c>
      <c r="C49" s="37">
        <v>33</v>
      </c>
      <c r="D49" s="47">
        <f>(G49+J49+M49+P49+S49+V49+Y49+AB49+AI49+AL49+AQ49+AV49)/12</f>
        <v>24.333333333333332</v>
      </c>
      <c r="E49" s="99">
        <v>29845.084</v>
      </c>
      <c r="F49" s="84">
        <v>106.5</v>
      </c>
      <c r="G49" s="127">
        <v>29</v>
      </c>
      <c r="H49" s="121">
        <v>3135.427</v>
      </c>
      <c r="I49" s="66">
        <v>106.6</v>
      </c>
      <c r="J49" s="40">
        <v>30</v>
      </c>
      <c r="K49" s="89">
        <v>146.6</v>
      </c>
      <c r="L49" s="91">
        <v>114.8</v>
      </c>
      <c r="M49" s="43">
        <v>18</v>
      </c>
      <c r="N49" s="89">
        <v>38.502</v>
      </c>
      <c r="O49" s="91">
        <v>106.3</v>
      </c>
      <c r="P49" s="43">
        <v>24</v>
      </c>
      <c r="Q49" s="89">
        <v>873.7</v>
      </c>
      <c r="R49" s="91">
        <v>195.5</v>
      </c>
      <c r="S49" s="43">
        <v>2</v>
      </c>
      <c r="T49" s="89">
        <v>175.5</v>
      </c>
      <c r="U49" s="91">
        <v>102.5</v>
      </c>
      <c r="V49" s="43">
        <v>29</v>
      </c>
      <c r="W49" s="94">
        <v>4405.2</v>
      </c>
      <c r="X49" s="91">
        <v>102.5</v>
      </c>
      <c r="Y49" s="43">
        <v>27</v>
      </c>
      <c r="Z49" s="72">
        <v>6.625</v>
      </c>
      <c r="AA49" s="73">
        <v>69.3717277486911</v>
      </c>
      <c r="AB49" s="43">
        <v>14</v>
      </c>
      <c r="AC49" s="58">
        <v>871.411</v>
      </c>
      <c r="AD49" s="101">
        <v>2261.448</v>
      </c>
      <c r="AE49" s="96">
        <f t="shared" si="0"/>
        <v>-1390.0369999999998</v>
      </c>
      <c r="AF49" s="55">
        <f t="shared" si="5"/>
        <v>38.5333202443744</v>
      </c>
      <c r="AG49" s="86">
        <v>1615.635</v>
      </c>
      <c r="AH49" s="56">
        <v>67.7</v>
      </c>
      <c r="AI49" s="57">
        <v>41</v>
      </c>
      <c r="AJ49" s="83">
        <v>744.224</v>
      </c>
      <c r="AK49" s="56" t="s">
        <v>127</v>
      </c>
      <c r="AL49" s="57">
        <v>37</v>
      </c>
      <c r="AM49" s="69">
        <v>0.256</v>
      </c>
      <c r="AN49" s="78">
        <v>0.156</v>
      </c>
      <c r="AO49" s="86">
        <v>26218</v>
      </c>
      <c r="AP49" s="84">
        <v>110.8</v>
      </c>
      <c r="AQ49" s="57">
        <v>17</v>
      </c>
      <c r="AR49" s="69">
        <f t="shared" si="1"/>
        <v>0.9081713949218886</v>
      </c>
      <c r="AS49" s="78">
        <v>0.9024557919260588</v>
      </c>
      <c r="AT49" s="74">
        <v>279</v>
      </c>
      <c r="AU49" s="73">
        <v>98.9</v>
      </c>
      <c r="AV49" s="43">
        <v>24</v>
      </c>
      <c r="AW49" s="69">
        <v>0.005</v>
      </c>
      <c r="AX49" s="79">
        <v>0.005</v>
      </c>
    </row>
    <row r="50" spans="1:50" s="9" customFormat="1" ht="13.5" customHeight="1">
      <c r="A50" s="10">
        <v>45</v>
      </c>
      <c r="B50" s="11" t="s">
        <v>66</v>
      </c>
      <c r="C50" s="37">
        <v>24</v>
      </c>
      <c r="D50" s="47">
        <f>(G50+J50+M50+P50+S50+V50+Y50+AB50+AI50+AL50+AQ50+AV50)/11</f>
        <v>21.90909090909091</v>
      </c>
      <c r="E50" s="99">
        <v>8352.374</v>
      </c>
      <c r="F50" s="84">
        <v>113.4</v>
      </c>
      <c r="G50" s="127">
        <v>26</v>
      </c>
      <c r="H50" s="121">
        <v>1628.976</v>
      </c>
      <c r="I50" s="66">
        <v>111</v>
      </c>
      <c r="J50" s="40">
        <v>27</v>
      </c>
      <c r="K50" s="94">
        <v>1974.6</v>
      </c>
      <c r="L50" s="91">
        <v>116</v>
      </c>
      <c r="M50" s="43">
        <v>17</v>
      </c>
      <c r="N50" s="89">
        <v>80.006</v>
      </c>
      <c r="O50" s="91">
        <v>99.7</v>
      </c>
      <c r="P50" s="43">
        <v>32</v>
      </c>
      <c r="Q50" s="94">
        <v>2991.1</v>
      </c>
      <c r="R50" s="91">
        <v>133.7</v>
      </c>
      <c r="S50" s="43">
        <v>7</v>
      </c>
      <c r="T50" s="89">
        <v>181.9</v>
      </c>
      <c r="U50" s="91">
        <v>103.1</v>
      </c>
      <c r="V50" s="43">
        <v>26</v>
      </c>
      <c r="W50" s="94">
        <v>3811.4</v>
      </c>
      <c r="X50" s="91">
        <v>101.1</v>
      </c>
      <c r="Y50" s="43">
        <v>32</v>
      </c>
      <c r="Z50" s="72" t="s">
        <v>16</v>
      </c>
      <c r="AA50" s="73" t="s">
        <v>16</v>
      </c>
      <c r="AB50" s="43"/>
      <c r="AC50" s="58">
        <v>847.197</v>
      </c>
      <c r="AD50" s="100">
        <v>479.175</v>
      </c>
      <c r="AE50" s="95">
        <f t="shared" si="0"/>
        <v>368.022</v>
      </c>
      <c r="AF50" s="55">
        <f t="shared" si="5"/>
        <v>176.80325559555484</v>
      </c>
      <c r="AG50" s="83">
        <v>864.946</v>
      </c>
      <c r="AH50" s="56">
        <v>134.2</v>
      </c>
      <c r="AI50" s="57">
        <v>19</v>
      </c>
      <c r="AJ50" s="83">
        <v>17.749</v>
      </c>
      <c r="AK50" s="56">
        <v>10.7</v>
      </c>
      <c r="AL50" s="57">
        <v>2</v>
      </c>
      <c r="AM50" s="69">
        <v>0.105</v>
      </c>
      <c r="AN50" s="78">
        <v>0.171</v>
      </c>
      <c r="AO50" s="86">
        <v>23444</v>
      </c>
      <c r="AP50" s="84">
        <v>108.3</v>
      </c>
      <c r="AQ50" s="57">
        <v>30</v>
      </c>
      <c r="AR50" s="69">
        <f t="shared" si="1"/>
        <v>0.8120821642592401</v>
      </c>
      <c r="AS50" s="78">
        <v>0.8253064965817515</v>
      </c>
      <c r="AT50" s="74">
        <v>544</v>
      </c>
      <c r="AU50" s="73">
        <v>97.7</v>
      </c>
      <c r="AV50" s="43">
        <v>23</v>
      </c>
      <c r="AW50" s="69">
        <v>0.008</v>
      </c>
      <c r="AX50" s="79">
        <v>0.008</v>
      </c>
    </row>
    <row r="51" spans="1:50" s="9" customFormat="1" ht="13.5" customHeight="1">
      <c r="A51" s="10">
        <v>46</v>
      </c>
      <c r="B51" s="11" t="s">
        <v>67</v>
      </c>
      <c r="C51" s="37">
        <v>20</v>
      </c>
      <c r="D51" s="47">
        <f>(G51+J51+M51+P51+S51+V51+Y51+AB51+AI51+AL51+AQ51+AV51)/12</f>
        <v>20.25</v>
      </c>
      <c r="E51" s="99">
        <v>22911.566</v>
      </c>
      <c r="F51" s="84">
        <v>152.9</v>
      </c>
      <c r="G51" s="127">
        <v>7</v>
      </c>
      <c r="H51" s="65">
        <v>106.976</v>
      </c>
      <c r="I51" s="66">
        <v>119.7</v>
      </c>
      <c r="J51" s="40">
        <v>19</v>
      </c>
      <c r="K51" s="94">
        <v>17531.9</v>
      </c>
      <c r="L51" s="91">
        <v>64.2</v>
      </c>
      <c r="M51" s="43">
        <v>32</v>
      </c>
      <c r="N51" s="89">
        <v>91.047</v>
      </c>
      <c r="O51" s="91">
        <v>101.5</v>
      </c>
      <c r="P51" s="43">
        <v>30</v>
      </c>
      <c r="Q51" s="94">
        <v>10649.6</v>
      </c>
      <c r="R51" s="91">
        <v>155.5</v>
      </c>
      <c r="S51" s="43">
        <v>5</v>
      </c>
      <c r="T51" s="132">
        <v>186.9</v>
      </c>
      <c r="U51" s="91">
        <v>107.3</v>
      </c>
      <c r="V51" s="43">
        <v>10</v>
      </c>
      <c r="W51" s="94">
        <v>7941.5</v>
      </c>
      <c r="X51" s="91">
        <v>97.3</v>
      </c>
      <c r="Y51" s="43">
        <v>38</v>
      </c>
      <c r="Z51" s="74">
        <v>4397.512</v>
      </c>
      <c r="AA51" s="73">
        <v>112.17092685455215</v>
      </c>
      <c r="AB51" s="43">
        <v>5</v>
      </c>
      <c r="AC51" s="59">
        <v>4966.427</v>
      </c>
      <c r="AD51" s="101">
        <v>4678.313</v>
      </c>
      <c r="AE51" s="95">
        <f t="shared" si="0"/>
        <v>288.1139999999996</v>
      </c>
      <c r="AF51" s="55">
        <f t="shared" si="5"/>
        <v>106.15850200702688</v>
      </c>
      <c r="AG51" s="86">
        <v>5094.88</v>
      </c>
      <c r="AH51" s="56">
        <v>66.6</v>
      </c>
      <c r="AI51" s="57">
        <v>42</v>
      </c>
      <c r="AJ51" s="83">
        <v>128.453</v>
      </c>
      <c r="AK51" s="56">
        <v>4.3</v>
      </c>
      <c r="AL51" s="57">
        <v>1</v>
      </c>
      <c r="AM51" s="69">
        <v>0.24100000000000002</v>
      </c>
      <c r="AN51" s="78">
        <v>0.233</v>
      </c>
      <c r="AO51" s="86">
        <v>28297</v>
      </c>
      <c r="AP51" s="84">
        <v>108.4</v>
      </c>
      <c r="AQ51" s="57">
        <v>29</v>
      </c>
      <c r="AR51" s="69">
        <f t="shared" si="1"/>
        <v>0.980186359070283</v>
      </c>
      <c r="AS51" s="78">
        <v>0.9946912118550204</v>
      </c>
      <c r="AT51" s="74">
        <v>206</v>
      </c>
      <c r="AU51" s="73">
        <v>102</v>
      </c>
      <c r="AV51" s="43">
        <v>25</v>
      </c>
      <c r="AW51" s="69">
        <v>0.003</v>
      </c>
      <c r="AX51" s="79">
        <v>0.003</v>
      </c>
    </row>
    <row r="52" spans="1:50" s="9" customFormat="1" ht="12.75" customHeight="1">
      <c r="A52" s="10">
        <v>47</v>
      </c>
      <c r="B52" s="11" t="s">
        <v>68</v>
      </c>
      <c r="C52" s="37">
        <v>38</v>
      </c>
      <c r="D52" s="47">
        <f>(G52+J52+M52+P52+S52+V52+Y52+AB52+AI52+AL52+AQ52+AV52)/10</f>
        <v>25.9</v>
      </c>
      <c r="E52" s="99">
        <v>2615.998</v>
      </c>
      <c r="F52" s="84">
        <v>107.8</v>
      </c>
      <c r="G52" s="127">
        <v>28</v>
      </c>
      <c r="H52" s="121">
        <v>2323.989</v>
      </c>
      <c r="I52" s="66">
        <v>104.7</v>
      </c>
      <c r="J52" s="40">
        <v>33</v>
      </c>
      <c r="K52" s="89">
        <v>348</v>
      </c>
      <c r="L52" s="91">
        <v>98.1</v>
      </c>
      <c r="M52" s="43">
        <v>23</v>
      </c>
      <c r="N52" s="89">
        <v>11.666</v>
      </c>
      <c r="O52" s="91">
        <v>108.4</v>
      </c>
      <c r="P52" s="43">
        <v>23</v>
      </c>
      <c r="Q52" s="89">
        <v>106.3</v>
      </c>
      <c r="R52" s="91">
        <v>124</v>
      </c>
      <c r="S52" s="43">
        <v>12</v>
      </c>
      <c r="T52" s="192" t="s">
        <v>16</v>
      </c>
      <c r="U52" s="133" t="s">
        <v>16</v>
      </c>
      <c r="V52" s="43"/>
      <c r="W52" s="89">
        <v>346.5</v>
      </c>
      <c r="X52" s="91">
        <v>97</v>
      </c>
      <c r="Y52" s="43">
        <v>39</v>
      </c>
      <c r="Z52" s="72" t="s">
        <v>16</v>
      </c>
      <c r="AA52" s="73" t="s">
        <v>16</v>
      </c>
      <c r="AB52" s="43"/>
      <c r="AC52" s="58">
        <v>423.116</v>
      </c>
      <c r="AD52" s="100">
        <v>372.791</v>
      </c>
      <c r="AE52" s="95">
        <f t="shared" si="0"/>
        <v>50.32499999999999</v>
      </c>
      <c r="AF52" s="55">
        <f t="shared" si="5"/>
        <v>113.4995211794276</v>
      </c>
      <c r="AG52" s="83">
        <v>487.167</v>
      </c>
      <c r="AH52" s="56">
        <v>124.9</v>
      </c>
      <c r="AI52" s="57">
        <v>26</v>
      </c>
      <c r="AJ52" s="83">
        <v>64.051</v>
      </c>
      <c r="AK52" s="56" t="s">
        <v>125</v>
      </c>
      <c r="AL52" s="57">
        <v>35</v>
      </c>
      <c r="AM52" s="69">
        <v>0.4</v>
      </c>
      <c r="AN52" s="78">
        <v>0.375</v>
      </c>
      <c r="AO52" s="86">
        <v>22203</v>
      </c>
      <c r="AP52" s="84">
        <v>108.4</v>
      </c>
      <c r="AQ52" s="57">
        <v>29</v>
      </c>
      <c r="AR52" s="69">
        <f t="shared" si="1"/>
        <v>0.7690948768575289</v>
      </c>
      <c r="AS52" s="78">
        <v>0.7827216132605126</v>
      </c>
      <c r="AT52" s="74">
        <v>199</v>
      </c>
      <c r="AU52" s="73">
        <v>82.6</v>
      </c>
      <c r="AV52" s="43">
        <v>11</v>
      </c>
      <c r="AW52" s="69">
        <v>0.009000000000000001</v>
      </c>
      <c r="AX52" s="79">
        <v>0.01</v>
      </c>
    </row>
    <row r="53" spans="1:50" s="9" customFormat="1" ht="13.5" customHeight="1">
      <c r="A53" s="10">
        <v>48</v>
      </c>
      <c r="B53" s="11" t="s">
        <v>69</v>
      </c>
      <c r="C53" s="37">
        <v>8</v>
      </c>
      <c r="D53" s="47">
        <f>(G53+J53+M53+P53+S53+V53+Y53+AB53+AI53+AL53+AQ53+AV53)/11</f>
        <v>16.454545454545453</v>
      </c>
      <c r="E53" s="99">
        <v>6437.421</v>
      </c>
      <c r="F53" s="84">
        <v>76</v>
      </c>
      <c r="G53" s="127">
        <v>43</v>
      </c>
      <c r="H53" s="121">
        <v>4893.071</v>
      </c>
      <c r="I53" s="66">
        <v>129.1</v>
      </c>
      <c r="J53" s="40">
        <v>11</v>
      </c>
      <c r="K53" s="83">
        <v>655.6</v>
      </c>
      <c r="L53" s="84">
        <v>149.3</v>
      </c>
      <c r="M53" s="43">
        <v>13</v>
      </c>
      <c r="N53" s="83">
        <v>61.98</v>
      </c>
      <c r="O53" s="84">
        <v>126.6</v>
      </c>
      <c r="P53" s="43">
        <v>14</v>
      </c>
      <c r="Q53" s="83">
        <v>464.2</v>
      </c>
      <c r="R53" s="84">
        <v>117</v>
      </c>
      <c r="S53" s="43">
        <v>17</v>
      </c>
      <c r="T53" s="193">
        <v>120</v>
      </c>
      <c r="U53" s="91">
        <v>103.8</v>
      </c>
      <c r="V53" s="43">
        <v>21</v>
      </c>
      <c r="W53" s="86">
        <v>2879.6</v>
      </c>
      <c r="X53" s="84">
        <v>115</v>
      </c>
      <c r="Y53" s="43">
        <v>6</v>
      </c>
      <c r="Z53" s="72" t="s">
        <v>16</v>
      </c>
      <c r="AA53" s="73" t="s">
        <v>16</v>
      </c>
      <c r="AB53" s="43"/>
      <c r="AC53" s="109">
        <v>-3819.647</v>
      </c>
      <c r="AD53" s="101">
        <v>-3997.3</v>
      </c>
      <c r="AE53" s="95">
        <f t="shared" si="0"/>
        <v>177.65300000000025</v>
      </c>
      <c r="AF53" s="55">
        <f t="shared" si="5"/>
        <v>95.55567508067945</v>
      </c>
      <c r="AG53" s="86">
        <v>1855.235</v>
      </c>
      <c r="AH53" s="56" t="s">
        <v>114</v>
      </c>
      <c r="AI53" s="57">
        <v>6</v>
      </c>
      <c r="AJ53" s="86">
        <v>5674.882</v>
      </c>
      <c r="AK53" s="56">
        <v>117.6</v>
      </c>
      <c r="AL53" s="57">
        <v>17</v>
      </c>
      <c r="AM53" s="69">
        <v>0.306</v>
      </c>
      <c r="AN53" s="78">
        <v>0.28600000000000003</v>
      </c>
      <c r="AO53" s="86">
        <v>22527</v>
      </c>
      <c r="AP53" s="84">
        <v>110.4</v>
      </c>
      <c r="AQ53" s="57">
        <v>18</v>
      </c>
      <c r="AR53" s="69">
        <f t="shared" si="1"/>
        <v>0.7803179881533825</v>
      </c>
      <c r="AS53" s="78">
        <v>0.7769545124699232</v>
      </c>
      <c r="AT53" s="74">
        <v>557</v>
      </c>
      <c r="AU53" s="73">
        <v>86.6</v>
      </c>
      <c r="AV53" s="43">
        <v>15</v>
      </c>
      <c r="AW53" s="69">
        <v>0.009000000000000001</v>
      </c>
      <c r="AX53" s="79">
        <v>0.01</v>
      </c>
    </row>
    <row r="54" spans="1:50" s="9" customFormat="1" ht="13.5" customHeight="1">
      <c r="A54" s="10">
        <v>49</v>
      </c>
      <c r="B54" s="12" t="s">
        <v>70</v>
      </c>
      <c r="C54" s="38">
        <v>11</v>
      </c>
      <c r="D54" s="48">
        <f>(G54+J54+M54+P54+S54+V54+Y54+AB54+AI54+AL54+AQ54+AV54)/11</f>
        <v>17.181818181818183</v>
      </c>
      <c r="E54" s="189">
        <v>243.72</v>
      </c>
      <c r="F54" s="85">
        <v>115.2</v>
      </c>
      <c r="G54" s="128">
        <v>24</v>
      </c>
      <c r="H54" s="134">
        <v>3127.402</v>
      </c>
      <c r="I54" s="67">
        <v>113</v>
      </c>
      <c r="J54" s="41">
        <v>25</v>
      </c>
      <c r="K54" s="114">
        <v>30.9</v>
      </c>
      <c r="L54" s="85">
        <v>113.6</v>
      </c>
      <c r="M54" s="44">
        <v>20</v>
      </c>
      <c r="N54" s="114">
        <v>6.842</v>
      </c>
      <c r="O54" s="85">
        <v>128.2</v>
      </c>
      <c r="P54" s="44">
        <v>13</v>
      </c>
      <c r="Q54" s="114">
        <v>1.4</v>
      </c>
      <c r="R54" s="85">
        <v>107.4</v>
      </c>
      <c r="S54" s="44">
        <v>22</v>
      </c>
      <c r="T54" s="123">
        <v>18.3</v>
      </c>
      <c r="U54" s="104">
        <v>106.1</v>
      </c>
      <c r="V54" s="44">
        <v>14</v>
      </c>
      <c r="W54" s="114">
        <v>672.5</v>
      </c>
      <c r="X54" s="85">
        <v>155.9</v>
      </c>
      <c r="Y54" s="44">
        <v>1</v>
      </c>
      <c r="Z54" s="75" t="s">
        <v>16</v>
      </c>
      <c r="AA54" s="76" t="s">
        <v>16</v>
      </c>
      <c r="AB54" s="44"/>
      <c r="AC54" s="63">
        <v>887.921</v>
      </c>
      <c r="AD54" s="102">
        <v>609.617</v>
      </c>
      <c r="AE54" s="98">
        <f t="shared" si="0"/>
        <v>278.3040000000001</v>
      </c>
      <c r="AF54" s="60">
        <f t="shared" si="5"/>
        <v>145.6522701958771</v>
      </c>
      <c r="AG54" s="63">
        <v>909.558</v>
      </c>
      <c r="AH54" s="61">
        <v>146.3</v>
      </c>
      <c r="AI54" s="62">
        <v>15</v>
      </c>
      <c r="AJ54" s="63">
        <v>21.637</v>
      </c>
      <c r="AK54" s="61">
        <v>176.6</v>
      </c>
      <c r="AL54" s="62">
        <v>27</v>
      </c>
      <c r="AM54" s="70">
        <v>0.25</v>
      </c>
      <c r="AN54" s="80">
        <v>0.16</v>
      </c>
      <c r="AO54" s="87">
        <v>21834</v>
      </c>
      <c r="AP54" s="85">
        <v>117.4</v>
      </c>
      <c r="AQ54" s="62">
        <v>2</v>
      </c>
      <c r="AR54" s="70">
        <f t="shared" si="1"/>
        <v>0.7563130001039177</v>
      </c>
      <c r="AS54" s="197">
        <v>0.7109956842225872</v>
      </c>
      <c r="AT54" s="77">
        <v>197</v>
      </c>
      <c r="AU54" s="76">
        <v>103.1</v>
      </c>
      <c r="AV54" s="44">
        <v>26</v>
      </c>
      <c r="AW54" s="70">
        <v>0.01</v>
      </c>
      <c r="AX54" s="81">
        <v>0.009000000000000001</v>
      </c>
    </row>
    <row r="55" spans="3:38" s="13" customFormat="1" ht="6" customHeight="1">
      <c r="C55" s="14"/>
      <c r="D55" s="15"/>
      <c r="E55" s="18"/>
      <c r="F55" s="19"/>
      <c r="G55" s="129"/>
      <c r="H55" s="18"/>
      <c r="I55" s="19"/>
      <c r="J55" s="17"/>
      <c r="K55" s="20"/>
      <c r="L55" s="16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2"/>
      <c r="X55" s="16"/>
      <c r="Y55" s="17"/>
      <c r="AL55" s="30"/>
    </row>
    <row r="56" spans="2:49" s="23" customFormat="1" ht="14.25" customHeight="1">
      <c r="B56" s="24" t="s">
        <v>22</v>
      </c>
      <c r="E56" s="130"/>
      <c r="F56" s="131">
        <v>11</v>
      </c>
      <c r="G56" s="130"/>
      <c r="H56" s="26"/>
      <c r="I56" s="25">
        <v>7</v>
      </c>
      <c r="J56" s="26"/>
      <c r="L56" s="23">
        <v>22</v>
      </c>
      <c r="O56" s="23">
        <v>13</v>
      </c>
      <c r="R56" s="23">
        <v>17</v>
      </c>
      <c r="U56" s="23">
        <v>1</v>
      </c>
      <c r="X56" s="27">
        <v>8</v>
      </c>
      <c r="AA56" s="23">
        <v>3</v>
      </c>
      <c r="AC56" s="110">
        <v>8</v>
      </c>
      <c r="AE56" s="23">
        <v>12</v>
      </c>
      <c r="AH56" s="23">
        <v>9</v>
      </c>
      <c r="AK56" s="23">
        <v>27</v>
      </c>
      <c r="AL56" s="30"/>
      <c r="AM56" s="23">
        <v>25</v>
      </c>
      <c r="AP56" s="23">
        <v>0</v>
      </c>
      <c r="AR56" s="23">
        <v>21</v>
      </c>
      <c r="AU56" s="23">
        <v>18</v>
      </c>
      <c r="AW56" s="23">
        <v>12</v>
      </c>
    </row>
    <row r="57" spans="2:38" ht="12.75" customHeight="1">
      <c r="B57" s="24" t="s">
        <v>23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9"/>
      <c r="Y57" s="28"/>
      <c r="AL57" s="30"/>
    </row>
    <row r="58" spans="14:38" s="30" customFormat="1" ht="6" customHeight="1">
      <c r="N58" s="31"/>
      <c r="X58" s="32"/>
      <c r="AL58" s="1"/>
    </row>
    <row r="59" spans="3:38" s="30" customFormat="1" ht="13.5">
      <c r="C59" s="31" t="s">
        <v>24</v>
      </c>
      <c r="X59" s="32"/>
      <c r="AL59" s="1"/>
    </row>
    <row r="60" spans="3:38" s="30" customFormat="1" ht="13.5">
      <c r="C60" s="31" t="s">
        <v>25</v>
      </c>
      <c r="X60" s="32"/>
      <c r="AC60" s="33" t="s">
        <v>30</v>
      </c>
      <c r="AL60" s="1"/>
    </row>
    <row r="61" spans="3:24" ht="13.5">
      <c r="C61" s="33" t="s">
        <v>26</v>
      </c>
      <c r="E61" s="1"/>
      <c r="F61" s="1"/>
      <c r="G61" s="1"/>
      <c r="H61" s="1"/>
      <c r="I61" s="1"/>
      <c r="J61" s="1"/>
      <c r="X61" s="34"/>
    </row>
    <row r="62" spans="5:24" ht="12.75">
      <c r="E62" s="1"/>
      <c r="F62" s="1"/>
      <c r="G62" s="1"/>
      <c r="H62" s="1"/>
      <c r="I62" s="1"/>
      <c r="J62" s="1"/>
      <c r="X62" s="34"/>
    </row>
    <row r="63" spans="5:24" ht="12.75">
      <c r="E63" s="1"/>
      <c r="F63" s="1"/>
      <c r="G63" s="1"/>
      <c r="H63" s="1"/>
      <c r="I63" s="1"/>
      <c r="J63" s="1"/>
      <c r="X63" s="34"/>
    </row>
    <row r="64" spans="5:24" ht="12.75">
      <c r="E64" s="1"/>
      <c r="F64" s="1"/>
      <c r="G64" s="1"/>
      <c r="H64" s="1"/>
      <c r="I64" s="1"/>
      <c r="J64" s="1"/>
      <c r="X64" s="34"/>
    </row>
    <row r="65" spans="5:24" ht="12.75">
      <c r="E65" s="1"/>
      <c r="F65" s="1"/>
      <c r="G65" s="1"/>
      <c r="H65" s="1"/>
      <c r="I65" s="1"/>
      <c r="J65" s="1"/>
      <c r="X65" s="34"/>
    </row>
    <row r="66" spans="5:24" ht="12.75">
      <c r="E66" s="1"/>
      <c r="F66" s="1"/>
      <c r="G66" s="1"/>
      <c r="H66" s="1"/>
      <c r="I66" s="1"/>
      <c r="J66" s="1"/>
      <c r="X66" s="34"/>
    </row>
    <row r="67" spans="5:24" ht="12.75">
      <c r="E67" s="1"/>
      <c r="F67" s="1"/>
      <c r="G67" s="1"/>
      <c r="H67" s="1"/>
      <c r="I67" s="1"/>
      <c r="J67" s="1"/>
      <c r="X67" s="34"/>
    </row>
    <row r="68" spans="5:24" ht="12.75">
      <c r="E68" s="1"/>
      <c r="F68" s="1"/>
      <c r="G68" s="1"/>
      <c r="H68" s="1"/>
      <c r="I68" s="1"/>
      <c r="J68" s="1"/>
      <c r="X68" s="34"/>
    </row>
    <row r="69" spans="5:24" ht="12.75">
      <c r="E69" s="1"/>
      <c r="F69" s="1"/>
      <c r="G69" s="1"/>
      <c r="H69" s="1"/>
      <c r="I69" s="1"/>
      <c r="J69" s="1"/>
      <c r="X69" s="34"/>
    </row>
    <row r="70" spans="5:24" ht="12.75">
      <c r="E70" s="1"/>
      <c r="F70" s="1"/>
      <c r="G70" s="1"/>
      <c r="H70" s="1"/>
      <c r="I70" s="1"/>
      <c r="J70" s="1"/>
      <c r="X70" s="34"/>
    </row>
    <row r="71" spans="5:24" ht="12.75">
      <c r="E71" s="1"/>
      <c r="F71" s="1"/>
      <c r="G71" s="1"/>
      <c r="H71" s="1"/>
      <c r="I71" s="1"/>
      <c r="J71" s="1"/>
      <c r="X71" s="34"/>
    </row>
    <row r="72" ht="12.75">
      <c r="X72" s="34"/>
    </row>
    <row r="73" ht="12.75">
      <c r="X73" s="34"/>
    </row>
    <row r="74" ht="12.75">
      <c r="X74" s="34"/>
    </row>
    <row r="75" ht="12.75">
      <c r="X75" s="34"/>
    </row>
    <row r="76" ht="12.75">
      <c r="X76" s="34"/>
    </row>
    <row r="77" ht="12.75">
      <c r="X77" s="34"/>
    </row>
    <row r="78" ht="12.75">
      <c r="X78" s="34"/>
    </row>
    <row r="79" ht="12.75">
      <c r="X79" s="34"/>
    </row>
    <row r="80" ht="12.75">
      <c r="X80" s="34"/>
    </row>
    <row r="81" ht="12.75">
      <c r="X81" s="34"/>
    </row>
    <row r="82" ht="12.75">
      <c r="X82" s="34"/>
    </row>
    <row r="83" ht="12.75">
      <c r="X83" s="34"/>
    </row>
    <row r="84" ht="12.75">
      <c r="X84" s="34"/>
    </row>
    <row r="85" ht="12.75">
      <c r="X85" s="34"/>
    </row>
    <row r="86" ht="12.75">
      <c r="X86" s="34"/>
    </row>
    <row r="87" ht="12.75">
      <c r="X87" s="34"/>
    </row>
    <row r="88" ht="12.75">
      <c r="X88" s="34"/>
    </row>
    <row r="89" ht="12.75">
      <c r="X89" s="34"/>
    </row>
    <row r="90" ht="12.75">
      <c r="X90" s="34"/>
    </row>
    <row r="91" ht="12.75">
      <c r="X91" s="34"/>
    </row>
    <row r="92" ht="12.75">
      <c r="X92" s="34"/>
    </row>
    <row r="93" ht="12.75">
      <c r="X93" s="34"/>
    </row>
    <row r="94" ht="12.75">
      <c r="X94" s="34"/>
    </row>
    <row r="95" ht="12.75">
      <c r="X95" s="34"/>
    </row>
    <row r="96" ht="12.75">
      <c r="X96" s="34"/>
    </row>
    <row r="97" ht="12.75">
      <c r="X97" s="34"/>
    </row>
    <row r="98" ht="12.75">
      <c r="X98" s="34"/>
    </row>
    <row r="99" ht="12.75">
      <c r="X99" s="34"/>
    </row>
    <row r="100" ht="12.75">
      <c r="X100" s="34"/>
    </row>
    <row r="101" ht="12.75">
      <c r="X101" s="34"/>
    </row>
    <row r="102" ht="12.75">
      <c r="X102" s="34"/>
    </row>
    <row r="103" ht="12.75">
      <c r="X103" s="34"/>
    </row>
    <row r="104" ht="12.75">
      <c r="X104" s="34"/>
    </row>
  </sheetData>
  <sheetProtection/>
  <mergeCells count="54">
    <mergeCell ref="O7:O8"/>
    <mergeCell ref="P7:P8"/>
    <mergeCell ref="Y7:Y8"/>
    <mergeCell ref="AG6:AI7"/>
    <mergeCell ref="AJ6:AL7"/>
    <mergeCell ref="N4:P6"/>
    <mergeCell ref="T7:T8"/>
    <mergeCell ref="AC7:AC8"/>
    <mergeCell ref="AD7:AD8"/>
    <mergeCell ref="Z4:AB6"/>
    <mergeCell ref="AT4:AX5"/>
    <mergeCell ref="AW6:AX7"/>
    <mergeCell ref="AT6:AT8"/>
    <mergeCell ref="AU6:AU8"/>
    <mergeCell ref="AV6:AV8"/>
    <mergeCell ref="AM6:AN7"/>
    <mergeCell ref="AQ6:AQ8"/>
    <mergeCell ref="AR6:AS7"/>
    <mergeCell ref="AO6:AO8"/>
    <mergeCell ref="AP6:AP8"/>
    <mergeCell ref="Z7:Z8"/>
    <mergeCell ref="AA7:AA8"/>
    <mergeCell ref="AB7:AB8"/>
    <mergeCell ref="AO4:AS5"/>
    <mergeCell ref="AC6:AF6"/>
    <mergeCell ref="AE7:AF7"/>
    <mergeCell ref="K4:M6"/>
    <mergeCell ref="B4:B8"/>
    <mergeCell ref="C4:C8"/>
    <mergeCell ref="D4:D8"/>
    <mergeCell ref="E7:E8"/>
    <mergeCell ref="F7:F8"/>
    <mergeCell ref="G7:G8"/>
    <mergeCell ref="E4:G6"/>
    <mergeCell ref="U7:U8"/>
    <mergeCell ref="R7:R8"/>
    <mergeCell ref="Q7:Q8"/>
    <mergeCell ref="M7:M8"/>
    <mergeCell ref="N7:N8"/>
    <mergeCell ref="H4:J6"/>
    <mergeCell ref="H7:H8"/>
    <mergeCell ref="I7:I8"/>
    <mergeCell ref="J7:J8"/>
    <mergeCell ref="K7:K8"/>
    <mergeCell ref="V7:V8"/>
    <mergeCell ref="L7:L8"/>
    <mergeCell ref="AC5:AN5"/>
    <mergeCell ref="S7:S8"/>
    <mergeCell ref="W7:W8"/>
    <mergeCell ref="Q4:S6"/>
    <mergeCell ref="T4:V6"/>
    <mergeCell ref="AC4:AN4"/>
    <mergeCell ref="X7:X8"/>
    <mergeCell ref="W4:Y6"/>
  </mergeCells>
  <printOptions horizontalCentered="1"/>
  <pageMargins left="0.11811023622047245" right="0.11811023622047245" top="0.3937007874015748" bottom="0" header="0.31496062992125984" footer="0.31496062992125984"/>
  <pageSetup horizontalDpi="180" verticalDpi="18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6"/>
  <sheetViews>
    <sheetView tabSelected="1" view="pageBreakPreview" zoomScale="60" zoomScaleNormal="130" zoomScalePageLayoutView="0" workbookViewId="0" topLeftCell="A1">
      <pane xSplit="4" ySplit="10" topLeftCell="E3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37" sqref="A37:IV37"/>
    </sheetView>
  </sheetViews>
  <sheetFormatPr defaultColWidth="9.140625" defaultRowHeight="15"/>
  <cols>
    <col min="1" max="1" width="4.57421875" style="1" hidden="1" customWidth="1"/>
    <col min="2" max="2" width="20.140625" style="1" customWidth="1"/>
    <col min="3" max="3" width="5.7109375" style="1" customWidth="1"/>
    <col min="4" max="4" width="6.28125" style="1" customWidth="1"/>
    <col min="5" max="5" width="8.7109375" style="3" customWidth="1"/>
    <col min="6" max="6" width="7.7109375" style="3" customWidth="1"/>
    <col min="7" max="7" width="5.7109375" style="3" customWidth="1"/>
    <col min="8" max="8" width="8.7109375" style="3" customWidth="1"/>
    <col min="9" max="9" width="7.7109375" style="3" customWidth="1"/>
    <col min="10" max="10" width="5.7109375" style="3" customWidth="1"/>
    <col min="11" max="11" width="8.7109375" style="1" customWidth="1"/>
    <col min="12" max="12" width="7.57421875" style="1" customWidth="1"/>
    <col min="13" max="13" width="5.7109375" style="1" customWidth="1"/>
    <col min="14" max="14" width="8.00390625" style="1" customWidth="1"/>
    <col min="15" max="15" width="7.7109375" style="1" customWidth="1"/>
    <col min="16" max="16" width="5.7109375" style="1" customWidth="1"/>
    <col min="17" max="17" width="8.421875" style="1" customWidth="1"/>
    <col min="18" max="18" width="7.7109375" style="1" customWidth="1"/>
    <col min="19" max="19" width="5.7109375" style="1" customWidth="1"/>
    <col min="20" max="20" width="8.421875" style="1" customWidth="1"/>
    <col min="21" max="21" width="7.7109375" style="1" customWidth="1"/>
    <col min="22" max="22" width="5.7109375" style="1" customWidth="1"/>
    <col min="23" max="23" width="7.57421875" style="1" customWidth="1"/>
    <col min="24" max="24" width="7.421875" style="1" customWidth="1"/>
    <col min="25" max="25" width="6.28125" style="1" customWidth="1"/>
    <col min="26" max="27" width="7.421875" style="1" customWidth="1"/>
    <col min="28" max="28" width="6.140625" style="1" customWidth="1"/>
    <col min="29" max="29" width="8.7109375" style="1" customWidth="1"/>
    <col min="30" max="30" width="8.57421875" style="1" hidden="1" customWidth="1"/>
    <col min="31" max="31" width="8.57421875" style="1" customWidth="1"/>
    <col min="32" max="32" width="8.140625" style="1" customWidth="1"/>
    <col min="33" max="33" width="8.7109375" style="1" customWidth="1"/>
    <col min="34" max="34" width="8.28125" style="1" customWidth="1"/>
    <col min="35" max="35" width="6.7109375" style="1" customWidth="1"/>
    <col min="36" max="36" width="8.7109375" style="1" customWidth="1"/>
    <col min="37" max="37" width="7.7109375" style="1" customWidth="1"/>
    <col min="38" max="38" width="6.7109375" style="1" customWidth="1"/>
    <col min="39" max="40" width="7.140625" style="1" customWidth="1"/>
    <col min="41" max="41" width="8.7109375" style="1" customWidth="1"/>
    <col min="42" max="42" width="8.00390625" style="1" customWidth="1"/>
    <col min="43" max="43" width="6.7109375" style="1" customWidth="1"/>
    <col min="44" max="45" width="7.7109375" style="1" customWidth="1"/>
    <col min="46" max="46" width="8.28125" style="1" customWidth="1"/>
    <col min="47" max="47" width="7.57421875" style="1" customWidth="1"/>
    <col min="48" max="48" width="6.7109375" style="1" customWidth="1"/>
    <col min="49" max="50" width="7.28125" style="1" customWidth="1"/>
    <col min="51" max="16384" width="9.140625" style="1" customWidth="1"/>
  </cols>
  <sheetData>
    <row r="1" ht="15" customHeight="1">
      <c r="E1" s="2" t="s">
        <v>27</v>
      </c>
    </row>
    <row r="2" spans="4:5" ht="13.5" customHeight="1">
      <c r="D2" s="2"/>
      <c r="E2" s="4" t="s">
        <v>94</v>
      </c>
    </row>
    <row r="3" spans="4:5" ht="7.5" customHeight="1">
      <c r="D3" s="2"/>
      <c r="E3" s="2"/>
    </row>
    <row r="4" spans="2:50" s="5" customFormat="1" ht="12.75" customHeight="1">
      <c r="B4" s="230" t="s">
        <v>31</v>
      </c>
      <c r="C4" s="233" t="s">
        <v>0</v>
      </c>
      <c r="D4" s="236" t="s">
        <v>32</v>
      </c>
      <c r="E4" s="217" t="s">
        <v>1</v>
      </c>
      <c r="F4" s="218"/>
      <c r="G4" s="219"/>
      <c r="H4" s="217" t="s">
        <v>2</v>
      </c>
      <c r="I4" s="218"/>
      <c r="J4" s="219"/>
      <c r="K4" s="205" t="s">
        <v>3</v>
      </c>
      <c r="L4" s="206"/>
      <c r="M4" s="207"/>
      <c r="N4" s="217" t="s">
        <v>4</v>
      </c>
      <c r="O4" s="218"/>
      <c r="P4" s="219"/>
      <c r="Q4" s="205" t="s">
        <v>5</v>
      </c>
      <c r="R4" s="206"/>
      <c r="S4" s="207"/>
      <c r="T4" s="205" t="s">
        <v>6</v>
      </c>
      <c r="U4" s="206"/>
      <c r="V4" s="207"/>
      <c r="W4" s="217" t="s">
        <v>7</v>
      </c>
      <c r="X4" s="218"/>
      <c r="Y4" s="219"/>
      <c r="Z4" s="217" t="s">
        <v>28</v>
      </c>
      <c r="AA4" s="218"/>
      <c r="AB4" s="219"/>
      <c r="AC4" s="214" t="s">
        <v>33</v>
      </c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6"/>
      <c r="AO4" s="239" t="s">
        <v>103</v>
      </c>
      <c r="AP4" s="240"/>
      <c r="AQ4" s="240"/>
      <c r="AR4" s="240"/>
      <c r="AS4" s="241"/>
      <c r="AT4" s="217" t="s">
        <v>106</v>
      </c>
      <c r="AU4" s="218"/>
      <c r="AV4" s="218"/>
      <c r="AW4" s="218"/>
      <c r="AX4" s="219"/>
    </row>
    <row r="5" spans="2:50" s="5" customFormat="1" ht="12.75" customHeight="1">
      <c r="B5" s="231"/>
      <c r="C5" s="234"/>
      <c r="D5" s="237"/>
      <c r="E5" s="220"/>
      <c r="F5" s="221"/>
      <c r="G5" s="222"/>
      <c r="H5" s="220"/>
      <c r="I5" s="221"/>
      <c r="J5" s="222"/>
      <c r="K5" s="208"/>
      <c r="L5" s="209"/>
      <c r="M5" s="210"/>
      <c r="N5" s="220"/>
      <c r="O5" s="221"/>
      <c r="P5" s="222"/>
      <c r="Q5" s="208"/>
      <c r="R5" s="209"/>
      <c r="S5" s="210"/>
      <c r="T5" s="208"/>
      <c r="U5" s="209"/>
      <c r="V5" s="210"/>
      <c r="W5" s="220"/>
      <c r="X5" s="221"/>
      <c r="Y5" s="222"/>
      <c r="Z5" s="220"/>
      <c r="AA5" s="221"/>
      <c r="AB5" s="222"/>
      <c r="AC5" s="202" t="s">
        <v>98</v>
      </c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4"/>
      <c r="AO5" s="242"/>
      <c r="AP5" s="243"/>
      <c r="AQ5" s="243"/>
      <c r="AR5" s="243"/>
      <c r="AS5" s="244"/>
      <c r="AT5" s="223"/>
      <c r="AU5" s="224"/>
      <c r="AV5" s="224"/>
      <c r="AW5" s="224"/>
      <c r="AX5" s="225"/>
    </row>
    <row r="6" spans="2:50" s="5" customFormat="1" ht="12.75" customHeight="1">
      <c r="B6" s="231"/>
      <c r="C6" s="234"/>
      <c r="D6" s="237"/>
      <c r="E6" s="223"/>
      <c r="F6" s="224"/>
      <c r="G6" s="225"/>
      <c r="H6" s="223"/>
      <c r="I6" s="224"/>
      <c r="J6" s="225"/>
      <c r="K6" s="211"/>
      <c r="L6" s="212"/>
      <c r="M6" s="213"/>
      <c r="N6" s="223"/>
      <c r="O6" s="224"/>
      <c r="P6" s="225"/>
      <c r="Q6" s="211"/>
      <c r="R6" s="212"/>
      <c r="S6" s="213"/>
      <c r="T6" s="211"/>
      <c r="U6" s="212"/>
      <c r="V6" s="213"/>
      <c r="W6" s="223"/>
      <c r="X6" s="224"/>
      <c r="Y6" s="225"/>
      <c r="Z6" s="220"/>
      <c r="AA6" s="221"/>
      <c r="AB6" s="222"/>
      <c r="AC6" s="217" t="s">
        <v>40</v>
      </c>
      <c r="AD6" s="218"/>
      <c r="AE6" s="218"/>
      <c r="AF6" s="219"/>
      <c r="AG6" s="217" t="s">
        <v>34</v>
      </c>
      <c r="AH6" s="218"/>
      <c r="AI6" s="219"/>
      <c r="AJ6" s="217" t="s">
        <v>35</v>
      </c>
      <c r="AK6" s="218"/>
      <c r="AL6" s="219"/>
      <c r="AM6" s="252" t="s">
        <v>78</v>
      </c>
      <c r="AN6" s="253"/>
      <c r="AO6" s="200" t="s">
        <v>37</v>
      </c>
      <c r="AP6" s="254" t="s">
        <v>104</v>
      </c>
      <c r="AQ6" s="200" t="s">
        <v>8</v>
      </c>
      <c r="AR6" s="252" t="s">
        <v>38</v>
      </c>
      <c r="AS6" s="253"/>
      <c r="AT6" s="200" t="s">
        <v>77</v>
      </c>
      <c r="AU6" s="200" t="s">
        <v>107</v>
      </c>
      <c r="AV6" s="200" t="s">
        <v>8</v>
      </c>
      <c r="AW6" s="247" t="s">
        <v>39</v>
      </c>
      <c r="AX6" s="248"/>
    </row>
    <row r="7" spans="2:50" s="5" customFormat="1" ht="21" customHeight="1">
      <c r="B7" s="231"/>
      <c r="C7" s="234"/>
      <c r="D7" s="237"/>
      <c r="E7" s="200" t="s">
        <v>9</v>
      </c>
      <c r="F7" s="200" t="s">
        <v>95</v>
      </c>
      <c r="G7" s="200" t="s">
        <v>8</v>
      </c>
      <c r="H7" s="226" t="s">
        <v>9</v>
      </c>
      <c r="I7" s="200" t="s">
        <v>95</v>
      </c>
      <c r="J7" s="228" t="s">
        <v>8</v>
      </c>
      <c r="K7" s="200" t="s">
        <v>82</v>
      </c>
      <c r="L7" s="200" t="s">
        <v>96</v>
      </c>
      <c r="M7" s="200" t="s">
        <v>8</v>
      </c>
      <c r="N7" s="200" t="s">
        <v>10</v>
      </c>
      <c r="O7" s="200" t="s">
        <v>97</v>
      </c>
      <c r="P7" s="200" t="s">
        <v>8</v>
      </c>
      <c r="Q7" s="200" t="s">
        <v>11</v>
      </c>
      <c r="R7" s="200" t="s">
        <v>95</v>
      </c>
      <c r="S7" s="200" t="s">
        <v>8</v>
      </c>
      <c r="T7" s="200" t="s">
        <v>11</v>
      </c>
      <c r="U7" s="200" t="s">
        <v>95</v>
      </c>
      <c r="V7" s="200" t="s">
        <v>8</v>
      </c>
      <c r="W7" s="200" t="s">
        <v>12</v>
      </c>
      <c r="X7" s="200" t="s">
        <v>96</v>
      </c>
      <c r="Y7" s="200" t="s">
        <v>8</v>
      </c>
      <c r="Z7" s="200" t="s">
        <v>29</v>
      </c>
      <c r="AA7" s="200" t="s">
        <v>95</v>
      </c>
      <c r="AB7" s="200" t="s">
        <v>8</v>
      </c>
      <c r="AC7" s="200" t="s">
        <v>36</v>
      </c>
      <c r="AD7" s="257" t="s">
        <v>81</v>
      </c>
      <c r="AE7" s="245" t="s">
        <v>99</v>
      </c>
      <c r="AF7" s="246"/>
      <c r="AG7" s="223"/>
      <c r="AH7" s="224"/>
      <c r="AI7" s="225"/>
      <c r="AJ7" s="223"/>
      <c r="AK7" s="224"/>
      <c r="AL7" s="225"/>
      <c r="AM7" s="227"/>
      <c r="AN7" s="229"/>
      <c r="AO7" s="251"/>
      <c r="AP7" s="255"/>
      <c r="AQ7" s="251"/>
      <c r="AR7" s="227"/>
      <c r="AS7" s="229"/>
      <c r="AT7" s="251"/>
      <c r="AU7" s="251"/>
      <c r="AV7" s="251"/>
      <c r="AW7" s="249"/>
      <c r="AX7" s="250"/>
    </row>
    <row r="8" spans="2:50" s="5" customFormat="1" ht="51.75" customHeight="1">
      <c r="B8" s="232"/>
      <c r="C8" s="235"/>
      <c r="D8" s="238"/>
      <c r="E8" s="201"/>
      <c r="F8" s="201"/>
      <c r="G8" s="201"/>
      <c r="H8" s="227"/>
      <c r="I8" s="201"/>
      <c r="J8" s="229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58"/>
      <c r="AE8" s="49" t="s">
        <v>79</v>
      </c>
      <c r="AF8" s="50" t="s">
        <v>80</v>
      </c>
      <c r="AG8" s="50" t="s">
        <v>36</v>
      </c>
      <c r="AH8" s="50" t="s">
        <v>100</v>
      </c>
      <c r="AI8" s="49" t="s">
        <v>8</v>
      </c>
      <c r="AJ8" s="50" t="s">
        <v>36</v>
      </c>
      <c r="AK8" s="50" t="s">
        <v>100</v>
      </c>
      <c r="AL8" s="49" t="s">
        <v>8</v>
      </c>
      <c r="AM8" s="51" t="s">
        <v>101</v>
      </c>
      <c r="AN8" s="51" t="s">
        <v>102</v>
      </c>
      <c r="AO8" s="201"/>
      <c r="AP8" s="256"/>
      <c r="AQ8" s="201"/>
      <c r="AR8" s="51" t="s">
        <v>101</v>
      </c>
      <c r="AS8" s="51" t="s">
        <v>105</v>
      </c>
      <c r="AT8" s="201"/>
      <c r="AU8" s="201"/>
      <c r="AV8" s="201"/>
      <c r="AW8" s="45" t="s">
        <v>108</v>
      </c>
      <c r="AX8" s="45" t="s">
        <v>109</v>
      </c>
    </row>
    <row r="9" spans="2:25" s="5" customFormat="1" ht="6.75" customHeight="1">
      <c r="B9" s="6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50" s="35" customFormat="1" ht="13.5">
      <c r="A10" s="68"/>
      <c r="B10" s="151" t="s">
        <v>13</v>
      </c>
      <c r="C10" s="152"/>
      <c r="D10" s="153"/>
      <c r="E10" s="154">
        <v>580635.734</v>
      </c>
      <c r="F10" s="155">
        <v>117.2</v>
      </c>
      <c r="G10" s="156"/>
      <c r="H10" s="157">
        <v>88812.038</v>
      </c>
      <c r="I10" s="158">
        <v>117.7</v>
      </c>
      <c r="J10" s="159"/>
      <c r="K10" s="160">
        <v>114933.5</v>
      </c>
      <c r="L10" s="155">
        <v>61.2</v>
      </c>
      <c r="M10" s="161"/>
      <c r="N10" s="162">
        <v>4298.528</v>
      </c>
      <c r="O10" s="155">
        <v>129.2</v>
      </c>
      <c r="P10" s="161"/>
      <c r="Q10" s="160">
        <v>284744.4</v>
      </c>
      <c r="R10" s="155">
        <v>142.4</v>
      </c>
      <c r="S10" s="161"/>
      <c r="T10" s="160">
        <v>48573.9</v>
      </c>
      <c r="U10" s="155">
        <v>106.5</v>
      </c>
      <c r="V10" s="161"/>
      <c r="W10" s="160">
        <v>324185.3</v>
      </c>
      <c r="X10" s="155">
        <v>105.9</v>
      </c>
      <c r="Y10" s="161"/>
      <c r="Z10" s="163">
        <v>33574.708</v>
      </c>
      <c r="AA10" s="164">
        <v>119.5732180159071</v>
      </c>
      <c r="AB10" s="161"/>
      <c r="AC10" s="165">
        <v>58816.941</v>
      </c>
      <c r="AD10" s="166">
        <v>94833.438</v>
      </c>
      <c r="AE10" s="166">
        <f>AC10-AD10</f>
        <v>-36016.496999999996</v>
      </c>
      <c r="AF10" s="167">
        <f>AC10/AD10*100</f>
        <v>62.02131045802643</v>
      </c>
      <c r="AG10" s="160">
        <v>161049.925</v>
      </c>
      <c r="AH10" s="168">
        <v>125.5</v>
      </c>
      <c r="AI10" s="169"/>
      <c r="AJ10" s="160">
        <v>102232.984</v>
      </c>
      <c r="AK10" s="168" t="s">
        <v>123</v>
      </c>
      <c r="AL10" s="169"/>
      <c r="AM10" s="170">
        <v>0.26899999999999996</v>
      </c>
      <c r="AN10" s="171">
        <v>0.25</v>
      </c>
      <c r="AO10" s="160">
        <v>28869</v>
      </c>
      <c r="AP10" s="155">
        <v>109.9</v>
      </c>
      <c r="AQ10" s="169"/>
      <c r="AR10" s="172">
        <f>AO10/$AO$10</f>
        <v>1</v>
      </c>
      <c r="AS10" s="173">
        <v>1</v>
      </c>
      <c r="AT10" s="163">
        <v>16055</v>
      </c>
      <c r="AU10" s="164">
        <v>97.1</v>
      </c>
      <c r="AV10" s="161"/>
      <c r="AW10" s="174">
        <v>0.006</v>
      </c>
      <c r="AX10" s="171">
        <v>0.006</v>
      </c>
    </row>
    <row r="11" spans="1:50" s="35" customFormat="1" ht="13.5" customHeight="1">
      <c r="A11" s="135"/>
      <c r="B11" s="136" t="s">
        <v>83</v>
      </c>
      <c r="C11" s="137" t="s">
        <v>84</v>
      </c>
      <c r="D11" s="138"/>
      <c r="E11" s="139"/>
      <c r="F11" s="140"/>
      <c r="G11" s="141"/>
      <c r="H11" s="139"/>
      <c r="I11" s="142"/>
      <c r="J11" s="141"/>
      <c r="K11" s="139"/>
      <c r="L11" s="140"/>
      <c r="M11" s="141"/>
      <c r="N11" s="139"/>
      <c r="O11" s="142"/>
      <c r="P11" s="141"/>
      <c r="Q11" s="143"/>
      <c r="R11" s="144"/>
      <c r="S11" s="145"/>
      <c r="T11" s="146"/>
      <c r="U11" s="140"/>
      <c r="V11" s="145"/>
      <c r="W11" s="143"/>
      <c r="X11" s="144"/>
      <c r="Y11" s="145"/>
      <c r="Z11" s="143"/>
      <c r="AA11" s="144"/>
      <c r="AB11" s="147"/>
      <c r="AC11" s="148"/>
      <c r="AD11" s="144"/>
      <c r="AE11" s="145"/>
      <c r="AF11" s="149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50"/>
    </row>
    <row r="12" spans="1:50" s="9" customFormat="1" ht="13.5" customHeight="1">
      <c r="A12" s="10">
        <v>8</v>
      </c>
      <c r="B12" s="11" t="s">
        <v>61</v>
      </c>
      <c r="C12" s="37">
        <v>1</v>
      </c>
      <c r="D12" s="47">
        <f>(G12+J12+M12+P12+S12+V12+Y12+AB12+AI12+AL12+AQ12+AV12)/11</f>
        <v>3.4545454545454546</v>
      </c>
      <c r="E12" s="99">
        <v>24091.056</v>
      </c>
      <c r="F12" s="84">
        <v>171.3</v>
      </c>
      <c r="G12" s="127">
        <v>1</v>
      </c>
      <c r="H12" s="121">
        <v>3812.327</v>
      </c>
      <c r="I12" s="66">
        <v>120.7</v>
      </c>
      <c r="J12" s="40">
        <v>4</v>
      </c>
      <c r="K12" s="89">
        <v>411</v>
      </c>
      <c r="L12" s="91" t="s">
        <v>113</v>
      </c>
      <c r="M12" s="43">
        <v>1</v>
      </c>
      <c r="N12" s="89">
        <v>60.201</v>
      </c>
      <c r="O12" s="91">
        <v>118.2</v>
      </c>
      <c r="P12" s="43">
        <v>6</v>
      </c>
      <c r="Q12" s="94">
        <v>2568.4</v>
      </c>
      <c r="R12" s="91">
        <v>100.3</v>
      </c>
      <c r="S12" s="43">
        <v>7</v>
      </c>
      <c r="T12" s="89">
        <v>49.3</v>
      </c>
      <c r="U12" s="91">
        <v>141.7</v>
      </c>
      <c r="V12" s="43">
        <v>1</v>
      </c>
      <c r="W12" s="94">
        <v>3174.8</v>
      </c>
      <c r="X12" s="91">
        <v>112.9</v>
      </c>
      <c r="Y12" s="43">
        <v>1</v>
      </c>
      <c r="Z12" s="72" t="s">
        <v>16</v>
      </c>
      <c r="AA12" s="73" t="s">
        <v>16</v>
      </c>
      <c r="AB12" s="43"/>
      <c r="AC12" s="58">
        <v>603.596</v>
      </c>
      <c r="AD12" s="100">
        <v>396.302</v>
      </c>
      <c r="AE12" s="95">
        <f aca="true" t="shared" si="0" ref="AE12:AE20">AC12-AD12</f>
        <v>207.29399999999998</v>
      </c>
      <c r="AF12" s="55">
        <f>AC12/AD12*100</f>
        <v>152.30707894484507</v>
      </c>
      <c r="AG12" s="86">
        <v>1070.475</v>
      </c>
      <c r="AH12" s="56" t="s">
        <v>112</v>
      </c>
      <c r="AI12" s="57">
        <v>1</v>
      </c>
      <c r="AJ12" s="89">
        <v>466.879</v>
      </c>
      <c r="AK12" s="56" t="s">
        <v>128</v>
      </c>
      <c r="AL12" s="57">
        <v>8</v>
      </c>
      <c r="AM12" s="69">
        <v>0.35700000000000004</v>
      </c>
      <c r="AN12" s="78">
        <v>0.36200000000000004</v>
      </c>
      <c r="AO12" s="86">
        <v>23566</v>
      </c>
      <c r="AP12" s="84">
        <v>112.7</v>
      </c>
      <c r="AQ12" s="57">
        <v>2</v>
      </c>
      <c r="AR12" s="69">
        <f aca="true" t="shared" si="1" ref="AR12:AR20">AO12/$AO$10</f>
        <v>0.8163081506113824</v>
      </c>
      <c r="AS12" s="78">
        <v>0.7976931596837643</v>
      </c>
      <c r="AT12" s="74">
        <v>405</v>
      </c>
      <c r="AU12" s="73">
        <v>104.1</v>
      </c>
      <c r="AV12" s="43">
        <v>6</v>
      </c>
      <c r="AW12" s="69">
        <v>0.005</v>
      </c>
      <c r="AX12" s="79">
        <v>0.005</v>
      </c>
    </row>
    <row r="13" spans="1:50" s="9" customFormat="1" ht="13.5" customHeight="1">
      <c r="A13" s="10">
        <v>6</v>
      </c>
      <c r="B13" s="11" t="s">
        <v>45</v>
      </c>
      <c r="C13" s="37">
        <v>2</v>
      </c>
      <c r="D13" s="47">
        <f>(G13+J13+M13+P13+S13+V13+Y13+AB13+AI13+AL13+AQ13+AV13)/11</f>
        <v>4.181818181818182</v>
      </c>
      <c r="E13" s="99">
        <v>6475.54</v>
      </c>
      <c r="F13" s="84">
        <v>157.3</v>
      </c>
      <c r="G13" s="127">
        <v>2</v>
      </c>
      <c r="H13" s="65">
        <v>985.764</v>
      </c>
      <c r="I13" s="66">
        <v>140.2</v>
      </c>
      <c r="J13" s="40">
        <v>2</v>
      </c>
      <c r="K13" s="89">
        <v>397.9</v>
      </c>
      <c r="L13" s="91">
        <v>137.9</v>
      </c>
      <c r="M13" s="43">
        <v>3</v>
      </c>
      <c r="N13" s="89">
        <v>39.441</v>
      </c>
      <c r="O13" s="91">
        <v>149.4</v>
      </c>
      <c r="P13" s="43">
        <v>2</v>
      </c>
      <c r="Q13" s="94">
        <v>3995.3</v>
      </c>
      <c r="R13" s="91">
        <v>117.9</v>
      </c>
      <c r="S13" s="43">
        <v>4</v>
      </c>
      <c r="T13" s="89">
        <v>165.1</v>
      </c>
      <c r="U13" s="91">
        <v>102.1</v>
      </c>
      <c r="V13" s="43">
        <v>7</v>
      </c>
      <c r="W13" s="94">
        <v>4074.2</v>
      </c>
      <c r="X13" s="91">
        <v>98.8</v>
      </c>
      <c r="Y13" s="43">
        <v>9</v>
      </c>
      <c r="Z13" s="72" t="s">
        <v>16</v>
      </c>
      <c r="AA13" s="73" t="s">
        <v>16</v>
      </c>
      <c r="AB13" s="43"/>
      <c r="AC13" s="59">
        <v>1076.557</v>
      </c>
      <c r="AD13" s="100">
        <v>899.462</v>
      </c>
      <c r="AE13" s="95">
        <f t="shared" si="0"/>
        <v>177.09500000000003</v>
      </c>
      <c r="AF13" s="55">
        <f>AC13/AD13*100</f>
        <v>119.6889918640254</v>
      </c>
      <c r="AG13" s="86">
        <v>1180.589</v>
      </c>
      <c r="AH13" s="56">
        <v>121.9</v>
      </c>
      <c r="AI13" s="57">
        <v>6</v>
      </c>
      <c r="AJ13" s="83">
        <v>104.032</v>
      </c>
      <c r="AK13" s="56">
        <v>150</v>
      </c>
      <c r="AL13" s="57">
        <v>4</v>
      </c>
      <c r="AM13" s="69">
        <v>0.19399999999999998</v>
      </c>
      <c r="AN13" s="78">
        <v>0.158</v>
      </c>
      <c r="AO13" s="86">
        <v>23178</v>
      </c>
      <c r="AP13" s="84">
        <v>108.1</v>
      </c>
      <c r="AQ13" s="57">
        <v>6</v>
      </c>
      <c r="AR13" s="82">
        <f t="shared" si="1"/>
        <v>0.8028681284422737</v>
      </c>
      <c r="AS13" s="78">
        <v>0.8176297597677883</v>
      </c>
      <c r="AT13" s="74">
        <v>363</v>
      </c>
      <c r="AU13" s="73">
        <v>76.3</v>
      </c>
      <c r="AV13" s="43">
        <v>1</v>
      </c>
      <c r="AW13" s="69">
        <v>0.005</v>
      </c>
      <c r="AX13" s="79">
        <v>0.006999999999999999</v>
      </c>
    </row>
    <row r="14" spans="1:50" s="9" customFormat="1" ht="13.5" customHeight="1">
      <c r="A14" s="10">
        <v>7</v>
      </c>
      <c r="B14" s="11" t="s">
        <v>47</v>
      </c>
      <c r="C14" s="37">
        <v>3</v>
      </c>
      <c r="D14" s="47">
        <f>(G14+J14+M14+P14+S14+V14+Y14+AB14+AI14+AL14+AQ14+AV14)/11</f>
        <v>4.2727272727272725</v>
      </c>
      <c r="E14" s="99">
        <v>9615.047</v>
      </c>
      <c r="F14" s="84">
        <v>121.5</v>
      </c>
      <c r="G14" s="127">
        <v>3</v>
      </c>
      <c r="H14" s="121">
        <v>7095.38</v>
      </c>
      <c r="I14" s="66">
        <v>151</v>
      </c>
      <c r="J14" s="40">
        <v>1</v>
      </c>
      <c r="K14" s="89">
        <v>298.2</v>
      </c>
      <c r="L14" s="91">
        <v>59.9</v>
      </c>
      <c r="M14" s="43">
        <v>9</v>
      </c>
      <c r="N14" s="89">
        <v>64.18</v>
      </c>
      <c r="O14" s="91">
        <v>112</v>
      </c>
      <c r="P14" s="43">
        <v>7</v>
      </c>
      <c r="Q14" s="89">
        <v>238.7</v>
      </c>
      <c r="R14" s="91">
        <v>83.1</v>
      </c>
      <c r="S14" s="43">
        <v>9</v>
      </c>
      <c r="T14" s="89">
        <v>171</v>
      </c>
      <c r="U14" s="91">
        <v>103.2</v>
      </c>
      <c r="V14" s="43">
        <v>5</v>
      </c>
      <c r="W14" s="94">
        <v>3391.3</v>
      </c>
      <c r="X14" s="91">
        <v>112</v>
      </c>
      <c r="Y14" s="43">
        <v>2</v>
      </c>
      <c r="Z14" s="72" t="s">
        <v>16</v>
      </c>
      <c r="AA14" s="73" t="s">
        <v>16</v>
      </c>
      <c r="AB14" s="43"/>
      <c r="AC14" s="59">
        <v>1627.691</v>
      </c>
      <c r="AD14" s="100">
        <v>687.789</v>
      </c>
      <c r="AE14" s="95">
        <f t="shared" si="0"/>
        <v>939.902</v>
      </c>
      <c r="AF14" s="55" t="s">
        <v>113</v>
      </c>
      <c r="AG14" s="86">
        <v>1693.305</v>
      </c>
      <c r="AH14" s="56">
        <v>194.1</v>
      </c>
      <c r="AI14" s="57">
        <v>2</v>
      </c>
      <c r="AJ14" s="89">
        <v>65.614</v>
      </c>
      <c r="AK14" s="56">
        <v>35.6</v>
      </c>
      <c r="AL14" s="57">
        <v>2</v>
      </c>
      <c r="AM14" s="69">
        <v>0.222</v>
      </c>
      <c r="AN14" s="78">
        <v>0.222</v>
      </c>
      <c r="AO14" s="86">
        <v>21815</v>
      </c>
      <c r="AP14" s="84">
        <v>111.1</v>
      </c>
      <c r="AQ14" s="57">
        <v>3</v>
      </c>
      <c r="AR14" s="82">
        <f t="shared" si="1"/>
        <v>0.7556548546884201</v>
      </c>
      <c r="AS14" s="78">
        <v>0.7464385288164076</v>
      </c>
      <c r="AT14" s="74">
        <v>442</v>
      </c>
      <c r="AU14" s="73">
        <v>95.9</v>
      </c>
      <c r="AV14" s="43">
        <v>4</v>
      </c>
      <c r="AW14" s="69">
        <v>0.008</v>
      </c>
      <c r="AX14" s="79">
        <v>0.008</v>
      </c>
    </row>
    <row r="15" spans="1:50" s="9" customFormat="1" ht="13.5" customHeight="1">
      <c r="A15" s="10">
        <v>1</v>
      </c>
      <c r="B15" s="11" t="s">
        <v>19</v>
      </c>
      <c r="C15" s="37">
        <v>4</v>
      </c>
      <c r="D15" s="47">
        <f>(G15+J15+M15+P15+S15+V15+Y15+AB15+AI15+AL15+AQ15+AV15)/12</f>
        <v>4.5</v>
      </c>
      <c r="E15" s="99">
        <v>213026.887</v>
      </c>
      <c r="F15" s="84">
        <v>116.2</v>
      </c>
      <c r="G15" s="127">
        <v>4</v>
      </c>
      <c r="H15" s="121">
        <v>2768.164</v>
      </c>
      <c r="I15" s="66">
        <v>102.8</v>
      </c>
      <c r="J15" s="40">
        <v>7</v>
      </c>
      <c r="K15" s="94">
        <v>26878</v>
      </c>
      <c r="L15" s="91">
        <v>81</v>
      </c>
      <c r="M15" s="43">
        <v>8</v>
      </c>
      <c r="N15" s="94">
        <v>1595.104</v>
      </c>
      <c r="O15" s="91">
        <v>152.1</v>
      </c>
      <c r="P15" s="43">
        <v>1</v>
      </c>
      <c r="Q15" s="94">
        <v>126474</v>
      </c>
      <c r="R15" s="91">
        <v>162.4</v>
      </c>
      <c r="S15" s="43">
        <v>1</v>
      </c>
      <c r="T15" s="94">
        <v>35605.7</v>
      </c>
      <c r="U15" s="91">
        <v>107.8</v>
      </c>
      <c r="V15" s="43">
        <v>2</v>
      </c>
      <c r="W15" s="94">
        <v>125732.4</v>
      </c>
      <c r="X15" s="91">
        <v>105.9</v>
      </c>
      <c r="Y15" s="43">
        <v>5</v>
      </c>
      <c r="Z15" s="72">
        <v>834.706</v>
      </c>
      <c r="AA15" s="73">
        <v>99.11383582155125</v>
      </c>
      <c r="AB15" s="43">
        <v>3</v>
      </c>
      <c r="AC15" s="59">
        <v>75281.812</v>
      </c>
      <c r="AD15" s="101">
        <v>63228.681</v>
      </c>
      <c r="AE15" s="96">
        <f t="shared" si="0"/>
        <v>12053.131000000008</v>
      </c>
      <c r="AF15" s="55">
        <f>AC15/AD15*100</f>
        <v>119.06275887678252</v>
      </c>
      <c r="AG15" s="86">
        <v>88415.507</v>
      </c>
      <c r="AH15" s="56">
        <v>125.8</v>
      </c>
      <c r="AI15" s="57">
        <v>5</v>
      </c>
      <c r="AJ15" s="86">
        <v>13133.695</v>
      </c>
      <c r="AK15" s="56">
        <v>186.2</v>
      </c>
      <c r="AL15" s="57">
        <v>6</v>
      </c>
      <c r="AM15" s="69">
        <v>0.264</v>
      </c>
      <c r="AN15" s="78">
        <v>0.23399999999999999</v>
      </c>
      <c r="AO15" s="86">
        <v>36262</v>
      </c>
      <c r="AP15" s="84">
        <v>110</v>
      </c>
      <c r="AQ15" s="57">
        <v>4</v>
      </c>
      <c r="AR15" s="69">
        <f t="shared" si="1"/>
        <v>1.2560878450933528</v>
      </c>
      <c r="AS15" s="78">
        <v>1.2574953213917428</v>
      </c>
      <c r="AT15" s="74">
        <v>1064</v>
      </c>
      <c r="AU15" s="73">
        <v>117.2</v>
      </c>
      <c r="AV15" s="43">
        <v>8</v>
      </c>
      <c r="AW15" s="69">
        <v>0.002</v>
      </c>
      <c r="AX15" s="79">
        <v>0.002</v>
      </c>
    </row>
    <row r="16" spans="1:50" s="9" customFormat="1" ht="13.5" customHeight="1">
      <c r="A16" s="10">
        <v>5</v>
      </c>
      <c r="B16" s="11" t="s">
        <v>44</v>
      </c>
      <c r="C16" s="37">
        <v>5</v>
      </c>
      <c r="D16" s="47">
        <f>(G16+J16+M16+P16+S16+V16+Y16+AB16+AI16+AL16+AQ16+AV16)/12</f>
        <v>5</v>
      </c>
      <c r="E16" s="99">
        <v>3091.568</v>
      </c>
      <c r="F16" s="84">
        <v>89.5</v>
      </c>
      <c r="G16" s="127">
        <v>8</v>
      </c>
      <c r="H16" s="121">
        <v>2183.652</v>
      </c>
      <c r="I16" s="66">
        <v>126.7</v>
      </c>
      <c r="J16" s="40">
        <v>3</v>
      </c>
      <c r="K16" s="89">
        <v>64.6</v>
      </c>
      <c r="L16" s="91">
        <v>90.9</v>
      </c>
      <c r="M16" s="43">
        <v>5</v>
      </c>
      <c r="N16" s="89">
        <v>57.377</v>
      </c>
      <c r="O16" s="91">
        <v>132.3</v>
      </c>
      <c r="P16" s="43">
        <v>4</v>
      </c>
      <c r="Q16" s="94">
        <v>1904.2</v>
      </c>
      <c r="R16" s="91">
        <v>111.8</v>
      </c>
      <c r="S16" s="43">
        <v>6</v>
      </c>
      <c r="T16" s="89">
        <v>255.7</v>
      </c>
      <c r="U16" s="91">
        <v>101</v>
      </c>
      <c r="V16" s="43">
        <v>9</v>
      </c>
      <c r="W16" s="94">
        <v>4494.8</v>
      </c>
      <c r="X16" s="91">
        <v>109.5</v>
      </c>
      <c r="Y16" s="43">
        <v>3</v>
      </c>
      <c r="Z16" s="72">
        <v>225.684</v>
      </c>
      <c r="AA16" s="73">
        <v>114.13746017296313</v>
      </c>
      <c r="AB16" s="43">
        <v>2</v>
      </c>
      <c r="AC16" s="103">
        <v>73.074</v>
      </c>
      <c r="AD16" s="100">
        <v>283.229</v>
      </c>
      <c r="AE16" s="95">
        <f t="shared" si="0"/>
        <v>-210.15499999999997</v>
      </c>
      <c r="AF16" s="55">
        <f>AC16/AD16*100</f>
        <v>25.800324119352187</v>
      </c>
      <c r="AG16" s="83">
        <v>425.349</v>
      </c>
      <c r="AH16" s="56">
        <v>101.4</v>
      </c>
      <c r="AI16" s="57">
        <v>8</v>
      </c>
      <c r="AJ16" s="83">
        <v>352.275</v>
      </c>
      <c r="AK16" s="56" t="s">
        <v>122</v>
      </c>
      <c r="AL16" s="57">
        <v>7</v>
      </c>
      <c r="AM16" s="69">
        <v>0.255</v>
      </c>
      <c r="AN16" s="78">
        <v>0.23600000000000002</v>
      </c>
      <c r="AO16" s="86">
        <v>20947</v>
      </c>
      <c r="AP16" s="84">
        <v>112.9</v>
      </c>
      <c r="AQ16" s="57">
        <v>1</v>
      </c>
      <c r="AR16" s="122">
        <f t="shared" si="1"/>
        <v>0.7255880009698985</v>
      </c>
      <c r="AS16" s="196">
        <v>0.7078638811442539</v>
      </c>
      <c r="AT16" s="74">
        <v>608</v>
      </c>
      <c r="AU16" s="73">
        <v>95.9</v>
      </c>
      <c r="AV16" s="43">
        <v>4</v>
      </c>
      <c r="AW16" s="69">
        <v>0.008</v>
      </c>
      <c r="AX16" s="79">
        <v>0.008</v>
      </c>
    </row>
    <row r="17" spans="1:50" s="9" customFormat="1" ht="13.5" customHeight="1">
      <c r="A17" s="10">
        <v>9</v>
      </c>
      <c r="B17" s="11" t="s">
        <v>66</v>
      </c>
      <c r="C17" s="37">
        <v>6</v>
      </c>
      <c r="D17" s="47">
        <f>(G17+J17+M17+P17+S17+V17+Y17+AB17+AI17+AL17+AQ17+AV17)/11</f>
        <v>5.090909090909091</v>
      </c>
      <c r="E17" s="99">
        <v>8352.374</v>
      </c>
      <c r="F17" s="84">
        <v>113.4</v>
      </c>
      <c r="G17" s="127">
        <v>6</v>
      </c>
      <c r="H17" s="121">
        <v>1628.976</v>
      </c>
      <c r="I17" s="66">
        <v>111</v>
      </c>
      <c r="J17" s="40">
        <v>6</v>
      </c>
      <c r="K17" s="94">
        <v>1974.6</v>
      </c>
      <c r="L17" s="91">
        <v>116</v>
      </c>
      <c r="M17" s="43">
        <v>4</v>
      </c>
      <c r="N17" s="89">
        <v>80.006</v>
      </c>
      <c r="O17" s="91">
        <v>99.7</v>
      </c>
      <c r="P17" s="43">
        <v>9</v>
      </c>
      <c r="Q17" s="94">
        <v>2991.1</v>
      </c>
      <c r="R17" s="91">
        <v>133.7</v>
      </c>
      <c r="S17" s="43">
        <v>2</v>
      </c>
      <c r="T17" s="89">
        <v>181.9</v>
      </c>
      <c r="U17" s="91">
        <v>103.1</v>
      </c>
      <c r="V17" s="43">
        <v>6</v>
      </c>
      <c r="W17" s="94">
        <v>3811.4</v>
      </c>
      <c r="X17" s="91">
        <v>101.1</v>
      </c>
      <c r="Y17" s="43">
        <v>8</v>
      </c>
      <c r="Z17" s="72" t="s">
        <v>16</v>
      </c>
      <c r="AA17" s="73" t="s">
        <v>16</v>
      </c>
      <c r="AB17" s="43"/>
      <c r="AC17" s="58">
        <v>847.197</v>
      </c>
      <c r="AD17" s="100">
        <v>479.175</v>
      </c>
      <c r="AE17" s="95">
        <f t="shared" si="0"/>
        <v>368.022</v>
      </c>
      <c r="AF17" s="55">
        <f>AC17/AD17*100</f>
        <v>176.80325559555484</v>
      </c>
      <c r="AG17" s="83">
        <v>864.946</v>
      </c>
      <c r="AH17" s="56">
        <v>134.2</v>
      </c>
      <c r="AI17" s="57">
        <v>4</v>
      </c>
      <c r="AJ17" s="83">
        <v>17.749</v>
      </c>
      <c r="AK17" s="56">
        <v>10.7</v>
      </c>
      <c r="AL17" s="57">
        <v>1</v>
      </c>
      <c r="AM17" s="69">
        <v>0.105</v>
      </c>
      <c r="AN17" s="78">
        <v>0.171</v>
      </c>
      <c r="AO17" s="86">
        <v>23444</v>
      </c>
      <c r="AP17" s="84">
        <v>108.3</v>
      </c>
      <c r="AQ17" s="57">
        <v>5</v>
      </c>
      <c r="AR17" s="69">
        <f t="shared" si="1"/>
        <v>0.8120821642592401</v>
      </c>
      <c r="AS17" s="78">
        <v>0.8253064965817515</v>
      </c>
      <c r="AT17" s="74">
        <v>544</v>
      </c>
      <c r="AU17" s="73">
        <v>97.7</v>
      </c>
      <c r="AV17" s="43">
        <v>5</v>
      </c>
      <c r="AW17" s="69">
        <v>0.008</v>
      </c>
      <c r="AX17" s="79">
        <v>0.008</v>
      </c>
    </row>
    <row r="18" spans="1:50" s="9" customFormat="1" ht="13.5" customHeight="1">
      <c r="A18" s="10">
        <v>2</v>
      </c>
      <c r="B18" s="11" t="s">
        <v>20</v>
      </c>
      <c r="C18" s="37">
        <v>7</v>
      </c>
      <c r="D18" s="47">
        <f>(G18+J18+M18+P18+S18+V18+Y18+AB18+AI18+AL18+AQ18+AV18)/12</f>
        <v>5.5</v>
      </c>
      <c r="E18" s="99">
        <v>38136.583</v>
      </c>
      <c r="F18" s="84">
        <v>99.1</v>
      </c>
      <c r="G18" s="127">
        <v>7</v>
      </c>
      <c r="H18" s="65">
        <v>433.563</v>
      </c>
      <c r="I18" s="66">
        <v>89.5</v>
      </c>
      <c r="J18" s="40">
        <v>8</v>
      </c>
      <c r="K18" s="94">
        <v>11094.2</v>
      </c>
      <c r="L18" s="91">
        <v>82.2</v>
      </c>
      <c r="M18" s="43">
        <v>7</v>
      </c>
      <c r="N18" s="89">
        <v>291.15</v>
      </c>
      <c r="O18" s="91">
        <v>122.1</v>
      </c>
      <c r="P18" s="43">
        <v>5</v>
      </c>
      <c r="Q18" s="94">
        <v>103458.1</v>
      </c>
      <c r="R18" s="91">
        <v>127.4</v>
      </c>
      <c r="S18" s="43">
        <v>3</v>
      </c>
      <c r="T18" s="94">
        <v>3606.9</v>
      </c>
      <c r="U18" s="91">
        <v>101.6</v>
      </c>
      <c r="V18" s="43">
        <v>8</v>
      </c>
      <c r="W18" s="94">
        <v>21240.9</v>
      </c>
      <c r="X18" s="91">
        <v>103.4</v>
      </c>
      <c r="Y18" s="43">
        <v>6</v>
      </c>
      <c r="Z18" s="72">
        <v>37.698</v>
      </c>
      <c r="AA18" s="73">
        <v>150.97316780136163</v>
      </c>
      <c r="AB18" s="43">
        <v>1</v>
      </c>
      <c r="AC18" s="109">
        <v>-35870.987</v>
      </c>
      <c r="AD18" s="101">
        <v>8656.802</v>
      </c>
      <c r="AE18" s="96">
        <f t="shared" si="0"/>
        <v>-44527.789000000004</v>
      </c>
      <c r="AF18" s="55" t="s">
        <v>16</v>
      </c>
      <c r="AG18" s="86">
        <v>22445.712</v>
      </c>
      <c r="AH18" s="56">
        <v>171.6</v>
      </c>
      <c r="AI18" s="57">
        <v>3</v>
      </c>
      <c r="AJ18" s="86">
        <v>58316.699</v>
      </c>
      <c r="AK18" s="56" t="s">
        <v>132</v>
      </c>
      <c r="AL18" s="57">
        <v>9</v>
      </c>
      <c r="AM18" s="69">
        <v>0.301</v>
      </c>
      <c r="AN18" s="78">
        <v>0.205</v>
      </c>
      <c r="AO18" s="86">
        <v>34365</v>
      </c>
      <c r="AP18" s="84">
        <v>107.6</v>
      </c>
      <c r="AQ18" s="57">
        <v>7</v>
      </c>
      <c r="AR18" s="69">
        <f t="shared" si="1"/>
        <v>1.1903772212407773</v>
      </c>
      <c r="AS18" s="78">
        <v>1.211740442271703</v>
      </c>
      <c r="AT18" s="74">
        <v>327</v>
      </c>
      <c r="AU18" s="73">
        <v>77.9</v>
      </c>
      <c r="AV18" s="43">
        <v>2</v>
      </c>
      <c r="AW18" s="69">
        <v>0.002</v>
      </c>
      <c r="AX18" s="79">
        <v>0.002</v>
      </c>
    </row>
    <row r="19" spans="1:50" s="9" customFormat="1" ht="13.5" customHeight="1">
      <c r="A19" s="10">
        <v>4</v>
      </c>
      <c r="B19" s="11" t="s">
        <v>43</v>
      </c>
      <c r="C19" s="37">
        <v>8</v>
      </c>
      <c r="D19" s="47">
        <f>(G19+J19+M19+P19+S19+V19+Y19+AB19+AI19+AL19+AQ19+AV19)/11</f>
        <v>5.545454545454546</v>
      </c>
      <c r="E19" s="99">
        <v>9945.393</v>
      </c>
      <c r="F19" s="84">
        <v>115.4</v>
      </c>
      <c r="G19" s="127">
        <v>5</v>
      </c>
      <c r="H19" s="121">
        <v>2861.32</v>
      </c>
      <c r="I19" s="66">
        <v>88.5</v>
      </c>
      <c r="J19" s="40">
        <v>9</v>
      </c>
      <c r="K19" s="94">
        <v>3759.5</v>
      </c>
      <c r="L19" s="91" t="s">
        <v>114</v>
      </c>
      <c r="M19" s="43">
        <v>2</v>
      </c>
      <c r="N19" s="89">
        <v>126.162</v>
      </c>
      <c r="O19" s="91">
        <v>140.5</v>
      </c>
      <c r="P19" s="43">
        <v>3</v>
      </c>
      <c r="Q19" s="89">
        <v>75.7</v>
      </c>
      <c r="R19" s="91">
        <v>84.9</v>
      </c>
      <c r="S19" s="43">
        <v>8</v>
      </c>
      <c r="T19" s="89">
        <v>167.1</v>
      </c>
      <c r="U19" s="91">
        <v>103.5</v>
      </c>
      <c r="V19" s="43">
        <v>4</v>
      </c>
      <c r="W19" s="94">
        <v>3373.4</v>
      </c>
      <c r="X19" s="91">
        <v>107</v>
      </c>
      <c r="Y19" s="43">
        <v>4</v>
      </c>
      <c r="Z19" s="72" t="s">
        <v>16</v>
      </c>
      <c r="AA19" s="73" t="s">
        <v>16</v>
      </c>
      <c r="AB19" s="43"/>
      <c r="AC19" s="58">
        <v>351.026</v>
      </c>
      <c r="AD19" s="100">
        <v>733.401</v>
      </c>
      <c r="AE19" s="95">
        <f t="shared" si="0"/>
        <v>-382.37499999999994</v>
      </c>
      <c r="AF19" s="55">
        <f>AC19/AD19*100</f>
        <v>47.862765390284444</v>
      </c>
      <c r="AG19" s="83">
        <v>846.511</v>
      </c>
      <c r="AH19" s="56">
        <v>80.6</v>
      </c>
      <c r="AI19" s="57">
        <v>9</v>
      </c>
      <c r="AJ19" s="83">
        <v>495.485</v>
      </c>
      <c r="AK19" s="56">
        <v>156.2</v>
      </c>
      <c r="AL19" s="57">
        <v>5</v>
      </c>
      <c r="AM19" s="69">
        <v>0.395</v>
      </c>
      <c r="AN19" s="78">
        <v>0.37</v>
      </c>
      <c r="AO19" s="86">
        <v>23881</v>
      </c>
      <c r="AP19" s="84">
        <v>106.4</v>
      </c>
      <c r="AQ19" s="57">
        <v>9</v>
      </c>
      <c r="AR19" s="82">
        <f t="shared" si="1"/>
        <v>0.8272195088156846</v>
      </c>
      <c r="AS19" s="78">
        <v>0.8564717564832143</v>
      </c>
      <c r="AT19" s="74">
        <v>437</v>
      </c>
      <c r="AU19" s="73">
        <v>82.9</v>
      </c>
      <c r="AV19" s="43">
        <v>3</v>
      </c>
      <c r="AW19" s="69">
        <v>0.006</v>
      </c>
      <c r="AX19" s="79">
        <v>0.006999999999999999</v>
      </c>
    </row>
    <row r="20" spans="1:50" s="9" customFormat="1" ht="13.5" customHeight="1">
      <c r="A20" s="10">
        <v>3</v>
      </c>
      <c r="B20" s="11" t="s">
        <v>76</v>
      </c>
      <c r="C20" s="37">
        <v>9</v>
      </c>
      <c r="D20" s="47">
        <f>(G20+J20+M20+P20+S20+V20+Y20+AB20+AI20+AL20+AQ20+AV20)/11</f>
        <v>6.181818181818182</v>
      </c>
      <c r="E20" s="99">
        <v>6290.43</v>
      </c>
      <c r="F20" s="84">
        <v>81.4</v>
      </c>
      <c r="G20" s="127">
        <v>9</v>
      </c>
      <c r="H20" s="121">
        <v>3120.132</v>
      </c>
      <c r="I20" s="66">
        <v>113</v>
      </c>
      <c r="J20" s="40">
        <v>5</v>
      </c>
      <c r="K20" s="94">
        <v>2652.4</v>
      </c>
      <c r="L20" s="91">
        <v>84.5</v>
      </c>
      <c r="M20" s="43">
        <v>6</v>
      </c>
      <c r="N20" s="89">
        <v>19.46</v>
      </c>
      <c r="O20" s="91">
        <v>106.2</v>
      </c>
      <c r="P20" s="43">
        <v>8</v>
      </c>
      <c r="Q20" s="89">
        <v>332.1</v>
      </c>
      <c r="R20" s="91">
        <v>116.9</v>
      </c>
      <c r="S20" s="43">
        <v>5</v>
      </c>
      <c r="T20" s="89">
        <v>47</v>
      </c>
      <c r="U20" s="91">
        <v>104.1</v>
      </c>
      <c r="V20" s="43">
        <v>3</v>
      </c>
      <c r="W20" s="94">
        <v>1843</v>
      </c>
      <c r="X20" s="91">
        <v>102.4</v>
      </c>
      <c r="Y20" s="43">
        <v>7</v>
      </c>
      <c r="Z20" s="72" t="s">
        <v>16</v>
      </c>
      <c r="AA20" s="73" t="s">
        <v>16</v>
      </c>
      <c r="AB20" s="43"/>
      <c r="AC20" s="58">
        <v>665.177</v>
      </c>
      <c r="AD20" s="100">
        <v>587.806</v>
      </c>
      <c r="AE20" s="95">
        <f t="shared" si="0"/>
        <v>77.37099999999998</v>
      </c>
      <c r="AF20" s="55">
        <f>AC20/AD20*100</f>
        <v>113.16267612103313</v>
      </c>
      <c r="AG20" s="83">
        <v>725.353</v>
      </c>
      <c r="AH20" s="56">
        <v>107.3</v>
      </c>
      <c r="AI20" s="57">
        <v>7</v>
      </c>
      <c r="AJ20" s="83">
        <v>60.176</v>
      </c>
      <c r="AK20" s="56">
        <v>68</v>
      </c>
      <c r="AL20" s="57">
        <v>3</v>
      </c>
      <c r="AM20" s="69">
        <v>0.172</v>
      </c>
      <c r="AN20" s="78">
        <v>0.25</v>
      </c>
      <c r="AO20" s="86">
        <v>21758</v>
      </c>
      <c r="AP20" s="84">
        <v>106.7</v>
      </c>
      <c r="AQ20" s="57">
        <v>8</v>
      </c>
      <c r="AR20" s="122">
        <f t="shared" si="1"/>
        <v>0.7536804184419273</v>
      </c>
      <c r="AS20" s="78">
        <v>0.7595386319367529</v>
      </c>
      <c r="AT20" s="74">
        <v>590</v>
      </c>
      <c r="AU20" s="73">
        <v>105.9</v>
      </c>
      <c r="AV20" s="43">
        <v>7</v>
      </c>
      <c r="AW20" s="69">
        <v>0.011000000000000001</v>
      </c>
      <c r="AX20" s="79">
        <v>0.01</v>
      </c>
    </row>
    <row r="21" spans="1:50" s="9" customFormat="1" ht="13.5">
      <c r="A21" s="175"/>
      <c r="B21" s="136" t="s">
        <v>85</v>
      </c>
      <c r="C21" s="176" t="s">
        <v>86</v>
      </c>
      <c r="D21" s="138"/>
      <c r="E21" s="177"/>
      <c r="F21" s="140"/>
      <c r="G21" s="141"/>
      <c r="H21" s="178"/>
      <c r="I21" s="142"/>
      <c r="J21" s="141"/>
      <c r="K21" s="179"/>
      <c r="L21" s="142"/>
      <c r="M21" s="141"/>
      <c r="N21" s="179"/>
      <c r="O21" s="142"/>
      <c r="P21" s="141"/>
      <c r="Q21" s="180"/>
      <c r="R21" s="181"/>
      <c r="S21" s="145"/>
      <c r="T21" s="182"/>
      <c r="U21" s="140"/>
      <c r="V21" s="145"/>
      <c r="W21" s="183"/>
      <c r="X21" s="144"/>
      <c r="Y21" s="145"/>
      <c r="Z21" s="180"/>
      <c r="AA21" s="144"/>
      <c r="AB21" s="147"/>
      <c r="AC21" s="184"/>
      <c r="AD21" s="144"/>
      <c r="AE21" s="145"/>
      <c r="AF21" s="180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6"/>
    </row>
    <row r="22" spans="1:50" s="9" customFormat="1" ht="13.5" customHeight="1">
      <c r="A22" s="10">
        <v>2</v>
      </c>
      <c r="B22" s="11" t="s">
        <v>41</v>
      </c>
      <c r="C22" s="37">
        <v>1</v>
      </c>
      <c r="D22" s="47">
        <f>(G22+J22+M22+P22+S22+V22+Y22+AB22+AI22+AL22+AQ22+AV22)/12</f>
        <v>2.75</v>
      </c>
      <c r="E22" s="99">
        <v>19963.669</v>
      </c>
      <c r="F22" s="84">
        <v>241</v>
      </c>
      <c r="G22" s="127">
        <v>1</v>
      </c>
      <c r="H22" s="65">
        <v>543.547</v>
      </c>
      <c r="I22" s="66">
        <v>141.1</v>
      </c>
      <c r="J22" s="40">
        <v>2</v>
      </c>
      <c r="K22" s="89">
        <v>102</v>
      </c>
      <c r="L22" s="91">
        <v>145.6</v>
      </c>
      <c r="M22" s="43">
        <v>4</v>
      </c>
      <c r="N22" s="89">
        <v>48.007</v>
      </c>
      <c r="O22" s="91">
        <v>158.4</v>
      </c>
      <c r="P22" s="43">
        <v>2</v>
      </c>
      <c r="Q22" s="89">
        <v>751.5</v>
      </c>
      <c r="R22" s="91">
        <v>97.1</v>
      </c>
      <c r="S22" s="43">
        <v>3</v>
      </c>
      <c r="T22" s="89">
        <v>185.4</v>
      </c>
      <c r="U22" s="91">
        <v>105.1</v>
      </c>
      <c r="V22" s="43">
        <v>2</v>
      </c>
      <c r="W22" s="94">
        <v>3180.3</v>
      </c>
      <c r="X22" s="91">
        <v>115.6</v>
      </c>
      <c r="Y22" s="43">
        <v>3</v>
      </c>
      <c r="Z22" s="72">
        <v>8.14</v>
      </c>
      <c r="AA22" s="73">
        <v>103.27328089317432</v>
      </c>
      <c r="AB22" s="43">
        <v>2</v>
      </c>
      <c r="AC22" s="109">
        <v>-2654.907</v>
      </c>
      <c r="AD22" s="100">
        <v>-678.015</v>
      </c>
      <c r="AE22" s="96">
        <f aca="true" t="shared" si="2" ref="AE22:AE28">AC22-AD22</f>
        <v>-1976.8920000000003</v>
      </c>
      <c r="AF22" s="55" t="s">
        <v>111</v>
      </c>
      <c r="AG22" s="83">
        <v>271.76</v>
      </c>
      <c r="AH22" s="56">
        <v>167.8</v>
      </c>
      <c r="AI22" s="57">
        <v>2</v>
      </c>
      <c r="AJ22" s="86">
        <v>2926.667</v>
      </c>
      <c r="AK22" s="56" t="s">
        <v>124</v>
      </c>
      <c r="AL22" s="57">
        <v>5</v>
      </c>
      <c r="AM22" s="69">
        <v>0.304</v>
      </c>
      <c r="AN22" s="78">
        <v>0.318</v>
      </c>
      <c r="AO22" s="86">
        <v>20955</v>
      </c>
      <c r="AP22" s="84">
        <v>108.4</v>
      </c>
      <c r="AQ22" s="57">
        <v>3</v>
      </c>
      <c r="AR22" s="69">
        <f aca="true" t="shared" si="3" ref="AR22:AR28">AO22/$AO$10</f>
        <v>0.7258651148290554</v>
      </c>
      <c r="AS22" s="78">
        <v>0.7389145628843142</v>
      </c>
      <c r="AT22" s="74">
        <v>373</v>
      </c>
      <c r="AU22" s="73">
        <v>111.3</v>
      </c>
      <c r="AV22" s="43">
        <v>4</v>
      </c>
      <c r="AW22" s="69">
        <v>0.006999999999999999</v>
      </c>
      <c r="AX22" s="79">
        <v>0.006999999999999999</v>
      </c>
    </row>
    <row r="23" spans="1:50" s="9" customFormat="1" ht="13.5" customHeight="1">
      <c r="A23" s="10">
        <v>5</v>
      </c>
      <c r="B23" s="11" t="s">
        <v>50</v>
      </c>
      <c r="C23" s="37">
        <v>2</v>
      </c>
      <c r="D23" s="47">
        <f>(G23+J23+M23+P23+S23+V23+Y23+AB23+AI23+AL23+AQ23+AV23)/11</f>
        <v>3</v>
      </c>
      <c r="E23" s="99">
        <v>10339.075</v>
      </c>
      <c r="F23" s="84">
        <v>103.4</v>
      </c>
      <c r="G23" s="127">
        <v>5</v>
      </c>
      <c r="H23" s="65">
        <v>240.438</v>
      </c>
      <c r="I23" s="66">
        <v>180.8</v>
      </c>
      <c r="J23" s="40">
        <v>1</v>
      </c>
      <c r="K23" s="94">
        <v>4132.9</v>
      </c>
      <c r="L23" s="91" t="s">
        <v>119</v>
      </c>
      <c r="M23" s="43">
        <v>1</v>
      </c>
      <c r="N23" s="89">
        <v>113.09</v>
      </c>
      <c r="O23" s="91">
        <v>160.4</v>
      </c>
      <c r="P23" s="43">
        <v>1</v>
      </c>
      <c r="Q23" s="89">
        <v>270.2</v>
      </c>
      <c r="R23" s="91">
        <v>95.9</v>
      </c>
      <c r="S23" s="43">
        <v>4</v>
      </c>
      <c r="T23" s="89">
        <v>54</v>
      </c>
      <c r="U23" s="91">
        <v>108.1</v>
      </c>
      <c r="V23" s="43">
        <v>1</v>
      </c>
      <c r="W23" s="94">
        <v>4559.9</v>
      </c>
      <c r="X23" s="91">
        <v>101</v>
      </c>
      <c r="Y23" s="43">
        <v>6</v>
      </c>
      <c r="Z23" s="72" t="s">
        <v>16</v>
      </c>
      <c r="AA23" s="73" t="s">
        <v>16</v>
      </c>
      <c r="AB23" s="43"/>
      <c r="AC23" s="93">
        <v>-883.642</v>
      </c>
      <c r="AD23" s="100">
        <v>-243.299</v>
      </c>
      <c r="AE23" s="95">
        <f t="shared" si="2"/>
        <v>-640.3430000000001</v>
      </c>
      <c r="AF23" s="55" t="s">
        <v>115</v>
      </c>
      <c r="AG23" s="83">
        <v>253.755</v>
      </c>
      <c r="AH23" s="56">
        <v>88.7</v>
      </c>
      <c r="AI23" s="57">
        <v>4</v>
      </c>
      <c r="AJ23" s="86">
        <v>1137.397</v>
      </c>
      <c r="AK23" s="56" t="s">
        <v>116</v>
      </c>
      <c r="AL23" s="57">
        <v>3</v>
      </c>
      <c r="AM23" s="69">
        <v>0.3</v>
      </c>
      <c r="AN23" s="78">
        <v>0.257</v>
      </c>
      <c r="AO23" s="86">
        <v>25724</v>
      </c>
      <c r="AP23" s="84">
        <v>120.1</v>
      </c>
      <c r="AQ23" s="57">
        <v>1</v>
      </c>
      <c r="AR23" s="82">
        <f t="shared" si="3"/>
        <v>0.8910596141189511</v>
      </c>
      <c r="AS23" s="78">
        <v>0.8130084405912233</v>
      </c>
      <c r="AT23" s="74">
        <v>338</v>
      </c>
      <c r="AU23" s="73">
        <v>117.8</v>
      </c>
      <c r="AV23" s="43">
        <v>6</v>
      </c>
      <c r="AW23" s="69">
        <v>0.005</v>
      </c>
      <c r="AX23" s="79">
        <v>0.004</v>
      </c>
    </row>
    <row r="24" spans="1:50" s="9" customFormat="1" ht="13.5" customHeight="1">
      <c r="A24" s="10">
        <v>4</v>
      </c>
      <c r="B24" s="11" t="s">
        <v>73</v>
      </c>
      <c r="C24" s="37">
        <v>3</v>
      </c>
      <c r="D24" s="47">
        <f>(G24+J24+M24+P24+S24+V24+Y24+AB24+AI24+AL24+AQ24+AV24)/12</f>
        <v>3.5</v>
      </c>
      <c r="E24" s="99">
        <v>15627.224</v>
      </c>
      <c r="F24" s="84">
        <v>124.2</v>
      </c>
      <c r="G24" s="127">
        <v>3</v>
      </c>
      <c r="H24" s="65">
        <v>968.883</v>
      </c>
      <c r="I24" s="66">
        <v>107.1</v>
      </c>
      <c r="J24" s="40">
        <v>4</v>
      </c>
      <c r="K24" s="94">
        <v>1326.4</v>
      </c>
      <c r="L24" s="91">
        <v>196.8</v>
      </c>
      <c r="M24" s="43">
        <v>2</v>
      </c>
      <c r="N24" s="89">
        <v>77.035</v>
      </c>
      <c r="O24" s="91">
        <v>94.8</v>
      </c>
      <c r="P24" s="43">
        <v>6</v>
      </c>
      <c r="Q24" s="89">
        <v>132.1</v>
      </c>
      <c r="R24" s="91">
        <v>39.3</v>
      </c>
      <c r="S24" s="43">
        <v>6</v>
      </c>
      <c r="T24" s="89">
        <v>75.5</v>
      </c>
      <c r="U24" s="91">
        <v>103.4</v>
      </c>
      <c r="V24" s="43">
        <v>3</v>
      </c>
      <c r="W24" s="94">
        <v>3528.6</v>
      </c>
      <c r="X24" s="91">
        <v>114.5</v>
      </c>
      <c r="Y24" s="43">
        <v>4</v>
      </c>
      <c r="Z24" s="72">
        <v>11.911</v>
      </c>
      <c r="AA24" s="73">
        <v>69.31044515565901</v>
      </c>
      <c r="AB24" s="43">
        <v>3</v>
      </c>
      <c r="AC24" s="59">
        <v>1255.404</v>
      </c>
      <c r="AD24" s="100">
        <v>-440.909</v>
      </c>
      <c r="AE24" s="96">
        <f t="shared" si="2"/>
        <v>1696.313</v>
      </c>
      <c r="AF24" s="55" t="s">
        <v>16</v>
      </c>
      <c r="AG24" s="86">
        <v>1841.563</v>
      </c>
      <c r="AH24" s="56" t="s">
        <v>118</v>
      </c>
      <c r="AI24" s="57">
        <v>1</v>
      </c>
      <c r="AJ24" s="83">
        <v>586.159</v>
      </c>
      <c r="AK24" s="56">
        <v>87.6</v>
      </c>
      <c r="AL24" s="57">
        <v>1</v>
      </c>
      <c r="AM24" s="69">
        <v>0.368</v>
      </c>
      <c r="AN24" s="78">
        <v>0.341</v>
      </c>
      <c r="AO24" s="86">
        <v>23800</v>
      </c>
      <c r="AP24" s="84">
        <v>107</v>
      </c>
      <c r="AQ24" s="57">
        <v>4</v>
      </c>
      <c r="AR24" s="82">
        <f t="shared" si="3"/>
        <v>0.8244137309917212</v>
      </c>
      <c r="AS24" s="78">
        <v>0.8499408012832754</v>
      </c>
      <c r="AT24" s="74">
        <v>494</v>
      </c>
      <c r="AU24" s="73">
        <v>117.6</v>
      </c>
      <c r="AV24" s="43">
        <v>5</v>
      </c>
      <c r="AW24" s="69">
        <v>0.009000000000000001</v>
      </c>
      <c r="AX24" s="79">
        <v>0.006999999999999999</v>
      </c>
    </row>
    <row r="25" spans="1:50" s="9" customFormat="1" ht="13.5" customHeight="1">
      <c r="A25" s="10">
        <v>7</v>
      </c>
      <c r="B25" s="11" t="s">
        <v>60</v>
      </c>
      <c r="C25" s="37">
        <v>4</v>
      </c>
      <c r="D25" s="47">
        <f>(G25+J25+M25+P25+S25+V25+Y25+AB25+AI25+AL25+AQ25+AV25)/11</f>
        <v>4.090909090909091</v>
      </c>
      <c r="E25" s="99">
        <v>15705.177</v>
      </c>
      <c r="F25" s="84">
        <v>138</v>
      </c>
      <c r="G25" s="127">
        <v>2</v>
      </c>
      <c r="H25" s="65">
        <v>476.218</v>
      </c>
      <c r="I25" s="66">
        <v>122.6</v>
      </c>
      <c r="J25" s="40">
        <v>3</v>
      </c>
      <c r="K25" s="94">
        <v>1231</v>
      </c>
      <c r="L25" s="91">
        <v>33.1</v>
      </c>
      <c r="M25" s="43">
        <v>6</v>
      </c>
      <c r="N25" s="89">
        <v>64.69</v>
      </c>
      <c r="O25" s="91">
        <v>131.1</v>
      </c>
      <c r="P25" s="43">
        <v>4</v>
      </c>
      <c r="Q25" s="89">
        <v>74.1</v>
      </c>
      <c r="R25" s="91">
        <v>87.2</v>
      </c>
      <c r="S25" s="43">
        <v>5</v>
      </c>
      <c r="T25" s="89">
        <v>38.7</v>
      </c>
      <c r="U25" s="91">
        <v>100</v>
      </c>
      <c r="V25" s="43">
        <v>7</v>
      </c>
      <c r="W25" s="94">
        <v>3145.6</v>
      </c>
      <c r="X25" s="91">
        <v>120</v>
      </c>
      <c r="Y25" s="43">
        <v>1</v>
      </c>
      <c r="Z25" s="72" t="s">
        <v>16</v>
      </c>
      <c r="AA25" s="73" t="s">
        <v>16</v>
      </c>
      <c r="AB25" s="43"/>
      <c r="AC25" s="125">
        <v>2973.521</v>
      </c>
      <c r="AD25" s="188">
        <v>2319.392</v>
      </c>
      <c r="AE25" s="97">
        <f t="shared" si="2"/>
        <v>654.1290000000004</v>
      </c>
      <c r="AF25" s="55">
        <f>AC25/AD25*100</f>
        <v>128.20260654516358</v>
      </c>
      <c r="AG25" s="86">
        <v>3385.959</v>
      </c>
      <c r="AH25" s="56">
        <v>141.3</v>
      </c>
      <c r="AI25" s="57">
        <v>3</v>
      </c>
      <c r="AJ25" s="89">
        <v>412.438</v>
      </c>
      <c r="AK25" s="56" t="s">
        <v>126</v>
      </c>
      <c r="AL25" s="57">
        <v>6</v>
      </c>
      <c r="AM25" s="69">
        <v>0.33299999999999996</v>
      </c>
      <c r="AN25" s="78">
        <v>0.259</v>
      </c>
      <c r="AO25" s="86">
        <v>28990</v>
      </c>
      <c r="AP25" s="84">
        <v>103.3</v>
      </c>
      <c r="AQ25" s="57">
        <v>7</v>
      </c>
      <c r="AR25" s="69">
        <f t="shared" si="3"/>
        <v>1.004191347119748</v>
      </c>
      <c r="AS25" s="78">
        <v>1.0725279761677424</v>
      </c>
      <c r="AT25" s="74">
        <v>300</v>
      </c>
      <c r="AU25" s="73">
        <v>95.2</v>
      </c>
      <c r="AV25" s="43">
        <v>1</v>
      </c>
      <c r="AW25" s="69">
        <v>0.005</v>
      </c>
      <c r="AX25" s="79">
        <v>0.005</v>
      </c>
    </row>
    <row r="26" spans="1:50" s="9" customFormat="1" ht="13.5" customHeight="1">
      <c r="A26" s="10">
        <v>1</v>
      </c>
      <c r="B26" s="11" t="s">
        <v>15</v>
      </c>
      <c r="C26" s="37">
        <v>5</v>
      </c>
      <c r="D26" s="47">
        <f>(G26+J26+M26+P26+S26+V26+Y26+AB26+AI26+AL26+AQ26+AV26)/11</f>
        <v>4.545454545454546</v>
      </c>
      <c r="E26" s="99">
        <v>21080.866</v>
      </c>
      <c r="F26" s="84">
        <v>104</v>
      </c>
      <c r="G26" s="127">
        <v>4</v>
      </c>
      <c r="H26" s="65">
        <v>231.197</v>
      </c>
      <c r="I26" s="66">
        <v>97.5</v>
      </c>
      <c r="J26" s="40">
        <v>5</v>
      </c>
      <c r="K26" s="86">
        <v>1254.7</v>
      </c>
      <c r="L26" s="84">
        <v>95.5</v>
      </c>
      <c r="M26" s="43">
        <v>5</v>
      </c>
      <c r="N26" s="83">
        <v>87.572</v>
      </c>
      <c r="O26" s="84">
        <v>140.6</v>
      </c>
      <c r="P26" s="43">
        <v>3</v>
      </c>
      <c r="Q26" s="83">
        <v>538.4</v>
      </c>
      <c r="R26" s="84">
        <v>38</v>
      </c>
      <c r="S26" s="43">
        <v>7</v>
      </c>
      <c r="T26" s="83">
        <v>394.8</v>
      </c>
      <c r="U26" s="84">
        <v>103.2</v>
      </c>
      <c r="V26" s="43">
        <v>4</v>
      </c>
      <c r="W26" s="86">
        <v>10289.8</v>
      </c>
      <c r="X26" s="84">
        <v>116.1</v>
      </c>
      <c r="Y26" s="43">
        <v>2</v>
      </c>
      <c r="Z26" s="72" t="s">
        <v>16</v>
      </c>
      <c r="AA26" s="73" t="s">
        <v>16</v>
      </c>
      <c r="AB26" s="43"/>
      <c r="AC26" s="93">
        <v>-357.947</v>
      </c>
      <c r="AD26" s="100">
        <v>515.904</v>
      </c>
      <c r="AE26" s="95">
        <f t="shared" si="2"/>
        <v>-873.851</v>
      </c>
      <c r="AF26" s="55" t="s">
        <v>16</v>
      </c>
      <c r="AG26" s="83">
        <v>491.346</v>
      </c>
      <c r="AH26" s="56">
        <v>84.9</v>
      </c>
      <c r="AI26" s="57">
        <v>5</v>
      </c>
      <c r="AJ26" s="83">
        <v>849.293</v>
      </c>
      <c r="AK26" s="56" t="s">
        <v>133</v>
      </c>
      <c r="AL26" s="57">
        <v>7</v>
      </c>
      <c r="AM26" s="69">
        <v>0.203</v>
      </c>
      <c r="AN26" s="78">
        <v>0.209</v>
      </c>
      <c r="AO26" s="86">
        <v>21170</v>
      </c>
      <c r="AP26" s="84">
        <v>105.9</v>
      </c>
      <c r="AQ26" s="57">
        <v>6</v>
      </c>
      <c r="AR26" s="69">
        <f t="shared" si="3"/>
        <v>0.7333125497938966</v>
      </c>
      <c r="AS26" s="78">
        <v>0.7619829660466715</v>
      </c>
      <c r="AT26" s="74">
        <v>577</v>
      </c>
      <c r="AU26" s="73">
        <v>97.1</v>
      </c>
      <c r="AV26" s="43">
        <v>2</v>
      </c>
      <c r="AW26" s="69">
        <v>0.005</v>
      </c>
      <c r="AX26" s="79">
        <v>0.005</v>
      </c>
    </row>
    <row r="27" spans="1:50" s="9" customFormat="1" ht="13.5" customHeight="1">
      <c r="A27" s="10">
        <v>3</v>
      </c>
      <c r="B27" s="11" t="s">
        <v>42</v>
      </c>
      <c r="C27" s="37">
        <v>5</v>
      </c>
      <c r="D27" s="47">
        <f>(G27+J27+M27+P27+S27+V27+Y27+AB27+AI27+AL27+AQ27+AV27)/11</f>
        <v>4.545454545454546</v>
      </c>
      <c r="E27" s="88">
        <v>916.954</v>
      </c>
      <c r="F27" s="84">
        <v>99.9</v>
      </c>
      <c r="G27" s="127">
        <v>6</v>
      </c>
      <c r="H27" s="65" t="s">
        <v>16</v>
      </c>
      <c r="I27" s="66" t="s">
        <v>16</v>
      </c>
      <c r="J27" s="40"/>
      <c r="K27" s="89">
        <v>20.8</v>
      </c>
      <c r="L27" s="91">
        <v>25.7</v>
      </c>
      <c r="M27" s="43">
        <v>7</v>
      </c>
      <c r="N27" s="89">
        <v>30.518</v>
      </c>
      <c r="O27" s="91">
        <v>125.1</v>
      </c>
      <c r="P27" s="43">
        <v>5</v>
      </c>
      <c r="Q27" s="89">
        <v>140.4</v>
      </c>
      <c r="R27" s="91">
        <v>109</v>
      </c>
      <c r="S27" s="43">
        <v>2</v>
      </c>
      <c r="T27" s="89">
        <v>40.1</v>
      </c>
      <c r="U27" s="91">
        <v>102.6</v>
      </c>
      <c r="V27" s="43">
        <v>5</v>
      </c>
      <c r="W27" s="94">
        <v>2456.1</v>
      </c>
      <c r="X27" s="91">
        <v>102.7</v>
      </c>
      <c r="Y27" s="43">
        <v>5</v>
      </c>
      <c r="Z27" s="72">
        <v>90.937</v>
      </c>
      <c r="AA27" s="73">
        <v>107.80785052933575</v>
      </c>
      <c r="AB27" s="43">
        <v>1</v>
      </c>
      <c r="AC27" s="93">
        <v>-792.517</v>
      </c>
      <c r="AD27" s="100">
        <v>-352.151</v>
      </c>
      <c r="AE27" s="95">
        <f t="shared" si="2"/>
        <v>-440.36600000000004</v>
      </c>
      <c r="AF27" s="55" t="s">
        <v>112</v>
      </c>
      <c r="AG27" s="83">
        <v>8.18</v>
      </c>
      <c r="AH27" s="56">
        <v>42.7</v>
      </c>
      <c r="AI27" s="57">
        <v>7</v>
      </c>
      <c r="AJ27" s="83">
        <v>800.697</v>
      </c>
      <c r="AK27" s="56" t="s">
        <v>114</v>
      </c>
      <c r="AL27" s="57">
        <v>4</v>
      </c>
      <c r="AM27" s="69">
        <v>0.368</v>
      </c>
      <c r="AN27" s="78">
        <v>0.364</v>
      </c>
      <c r="AO27" s="86">
        <v>20219</v>
      </c>
      <c r="AP27" s="84">
        <v>106.1</v>
      </c>
      <c r="AQ27" s="57">
        <v>5</v>
      </c>
      <c r="AR27" s="69">
        <f t="shared" si="3"/>
        <v>0.7003706397866223</v>
      </c>
      <c r="AS27" s="78">
        <v>0.7261200015277088</v>
      </c>
      <c r="AT27" s="74">
        <v>480</v>
      </c>
      <c r="AU27" s="73">
        <v>106.9</v>
      </c>
      <c r="AV27" s="43">
        <v>3</v>
      </c>
      <c r="AW27" s="69">
        <v>0.009000000000000001</v>
      </c>
      <c r="AX27" s="79">
        <v>0.008</v>
      </c>
    </row>
    <row r="28" spans="1:50" s="9" customFormat="1" ht="13.5" customHeight="1">
      <c r="A28" s="10">
        <v>6</v>
      </c>
      <c r="B28" s="11" t="s">
        <v>55</v>
      </c>
      <c r="C28" s="37">
        <v>6</v>
      </c>
      <c r="D28" s="47">
        <f>(G28+J28+M28+P28+S28+V28+Y28+AB28+AI28+AL28+AQ28+AV28)/11</f>
        <v>4.909090909090909</v>
      </c>
      <c r="E28" s="99">
        <v>4316.272</v>
      </c>
      <c r="F28" s="84">
        <v>80.9</v>
      </c>
      <c r="G28" s="127">
        <v>7</v>
      </c>
      <c r="H28" s="65">
        <v>528.385</v>
      </c>
      <c r="I28" s="66">
        <v>92.1</v>
      </c>
      <c r="J28" s="40">
        <v>6</v>
      </c>
      <c r="K28" s="94">
        <v>2291.7</v>
      </c>
      <c r="L28" s="91">
        <v>151</v>
      </c>
      <c r="M28" s="43">
        <v>3</v>
      </c>
      <c r="N28" s="89">
        <v>23.562</v>
      </c>
      <c r="O28" s="91">
        <v>85.7</v>
      </c>
      <c r="P28" s="43">
        <v>7</v>
      </c>
      <c r="Q28" s="89">
        <v>132.8</v>
      </c>
      <c r="R28" s="91">
        <v>110.6</v>
      </c>
      <c r="S28" s="43">
        <v>1</v>
      </c>
      <c r="T28" s="89">
        <v>35.1</v>
      </c>
      <c r="U28" s="91">
        <v>101.1</v>
      </c>
      <c r="V28" s="43">
        <v>6</v>
      </c>
      <c r="W28" s="94">
        <v>1279.4</v>
      </c>
      <c r="X28" s="91">
        <v>100.5</v>
      </c>
      <c r="Y28" s="43">
        <v>7</v>
      </c>
      <c r="Z28" s="72" t="s">
        <v>16</v>
      </c>
      <c r="AA28" s="73" t="s">
        <v>16</v>
      </c>
      <c r="AB28" s="43"/>
      <c r="AC28" s="59">
        <v>1288.053</v>
      </c>
      <c r="AD28" s="101">
        <v>1810.658</v>
      </c>
      <c r="AE28" s="95">
        <f t="shared" si="2"/>
        <v>-522.6049999999998</v>
      </c>
      <c r="AF28" s="55">
        <f>AC28/AD28*100</f>
        <v>71.13728821235155</v>
      </c>
      <c r="AG28" s="86">
        <v>1559.609</v>
      </c>
      <c r="AH28" s="56">
        <v>74</v>
      </c>
      <c r="AI28" s="57">
        <v>6</v>
      </c>
      <c r="AJ28" s="83">
        <v>271.556</v>
      </c>
      <c r="AK28" s="56">
        <v>91.5</v>
      </c>
      <c r="AL28" s="57">
        <v>2</v>
      </c>
      <c r="AM28" s="69">
        <v>0.304</v>
      </c>
      <c r="AN28" s="78">
        <v>0.23800000000000002</v>
      </c>
      <c r="AO28" s="86">
        <v>23568</v>
      </c>
      <c r="AP28" s="84">
        <v>109.1</v>
      </c>
      <c r="AQ28" s="57">
        <v>2</v>
      </c>
      <c r="AR28" s="82">
        <f t="shared" si="3"/>
        <v>0.8163774290761717</v>
      </c>
      <c r="AS28" s="78">
        <v>0.8260321582706336</v>
      </c>
      <c r="AT28" s="74">
        <v>305</v>
      </c>
      <c r="AU28" s="73">
        <v>133.8</v>
      </c>
      <c r="AV28" s="43">
        <v>7</v>
      </c>
      <c r="AW28" s="69">
        <v>0.008</v>
      </c>
      <c r="AX28" s="79">
        <v>0.006</v>
      </c>
    </row>
    <row r="29" spans="1:50" s="9" customFormat="1" ht="13.5" customHeight="1">
      <c r="A29" s="175"/>
      <c r="B29" s="136" t="s">
        <v>87</v>
      </c>
      <c r="C29" s="137" t="s">
        <v>88</v>
      </c>
      <c r="D29" s="138"/>
      <c r="E29" s="177"/>
      <c r="F29" s="140"/>
      <c r="G29" s="141"/>
      <c r="H29" s="178"/>
      <c r="I29" s="142"/>
      <c r="J29" s="141"/>
      <c r="K29" s="179"/>
      <c r="L29" s="142"/>
      <c r="M29" s="141"/>
      <c r="N29" s="179"/>
      <c r="O29" s="142"/>
      <c r="P29" s="141"/>
      <c r="Q29" s="180"/>
      <c r="R29" s="181"/>
      <c r="S29" s="145"/>
      <c r="T29" s="182"/>
      <c r="U29" s="140"/>
      <c r="V29" s="145"/>
      <c r="W29" s="183"/>
      <c r="X29" s="144"/>
      <c r="Y29" s="145"/>
      <c r="Z29" s="180"/>
      <c r="AA29" s="144"/>
      <c r="AB29" s="147"/>
      <c r="AC29" s="184"/>
      <c r="AD29" s="144"/>
      <c r="AE29" s="145"/>
      <c r="AF29" s="180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6"/>
    </row>
    <row r="30" spans="1:50" s="9" customFormat="1" ht="13.5" customHeight="1">
      <c r="A30" s="10">
        <v>2</v>
      </c>
      <c r="B30" s="11" t="s">
        <v>17</v>
      </c>
      <c r="C30" s="37">
        <v>1</v>
      </c>
      <c r="D30" s="47">
        <f>(G30+J30+M30+P30+S30+V30+Y30+AB30+AI30+AL30+AQ30+AV30)/12</f>
        <v>2.5833333333333335</v>
      </c>
      <c r="E30" s="99">
        <v>2472.803</v>
      </c>
      <c r="F30" s="84">
        <v>118.2</v>
      </c>
      <c r="G30" s="127">
        <v>2</v>
      </c>
      <c r="H30" s="65">
        <v>72.717</v>
      </c>
      <c r="I30" s="66">
        <v>141.3</v>
      </c>
      <c r="J30" s="40">
        <v>1</v>
      </c>
      <c r="K30" s="94">
        <v>1194.3</v>
      </c>
      <c r="L30" s="91" t="s">
        <v>124</v>
      </c>
      <c r="M30" s="43">
        <v>2</v>
      </c>
      <c r="N30" s="89">
        <v>117.278</v>
      </c>
      <c r="O30" s="91">
        <v>95.2</v>
      </c>
      <c r="P30" s="43">
        <v>5</v>
      </c>
      <c r="Q30" s="89">
        <v>676.5</v>
      </c>
      <c r="R30" s="91">
        <v>118.2</v>
      </c>
      <c r="S30" s="43">
        <v>3</v>
      </c>
      <c r="T30" s="89">
        <v>109.2</v>
      </c>
      <c r="U30" s="91">
        <v>113.7</v>
      </c>
      <c r="V30" s="43">
        <v>1</v>
      </c>
      <c r="W30" s="94">
        <v>7827.9</v>
      </c>
      <c r="X30" s="91">
        <v>109.9</v>
      </c>
      <c r="Y30" s="43">
        <v>2</v>
      </c>
      <c r="Z30" s="74">
        <v>4839.711</v>
      </c>
      <c r="AA30" s="73">
        <v>104.60616668561507</v>
      </c>
      <c r="AB30" s="43">
        <v>4</v>
      </c>
      <c r="AC30" s="58">
        <v>195.386</v>
      </c>
      <c r="AD30" s="100">
        <v>-578.056</v>
      </c>
      <c r="AE30" s="95">
        <f>AC30-AD30</f>
        <v>773.442</v>
      </c>
      <c r="AF30" s="55" t="s">
        <v>16</v>
      </c>
      <c r="AG30" s="86">
        <v>1443.222</v>
      </c>
      <c r="AH30" s="56" t="s">
        <v>120</v>
      </c>
      <c r="AI30" s="57">
        <v>1</v>
      </c>
      <c r="AJ30" s="86">
        <v>1247.836</v>
      </c>
      <c r="AK30" s="56">
        <v>133</v>
      </c>
      <c r="AL30" s="57">
        <v>3</v>
      </c>
      <c r="AM30" s="69">
        <v>0.33299999999999996</v>
      </c>
      <c r="AN30" s="78">
        <v>0.358</v>
      </c>
      <c r="AO30" s="86">
        <v>26846</v>
      </c>
      <c r="AP30" s="84">
        <v>110.8</v>
      </c>
      <c r="AQ30" s="57">
        <v>3</v>
      </c>
      <c r="AR30" s="69">
        <f>AO30/$AO$10</f>
        <v>0.9299248328657037</v>
      </c>
      <c r="AS30" s="78">
        <v>0.9182675781995951</v>
      </c>
      <c r="AT30" s="74">
        <v>275</v>
      </c>
      <c r="AU30" s="73">
        <v>123.9</v>
      </c>
      <c r="AV30" s="43">
        <v>4</v>
      </c>
      <c r="AW30" s="69">
        <v>0.005</v>
      </c>
      <c r="AX30" s="79">
        <v>0.004</v>
      </c>
    </row>
    <row r="31" spans="1:50" s="9" customFormat="1" ht="13.5" customHeight="1">
      <c r="A31" s="10">
        <v>1</v>
      </c>
      <c r="B31" s="11" t="s">
        <v>14</v>
      </c>
      <c r="C31" s="37">
        <v>2</v>
      </c>
      <c r="D31" s="47">
        <f>(G31+J31+M31+P31+S31+V31+Y31+AB31+AI31+AL31+AQ31+AV31)/12</f>
        <v>2.8333333333333335</v>
      </c>
      <c r="E31" s="99">
        <v>1930.479</v>
      </c>
      <c r="F31" s="84">
        <v>109.6</v>
      </c>
      <c r="G31" s="127">
        <v>3</v>
      </c>
      <c r="H31" s="65">
        <v>62.606</v>
      </c>
      <c r="I31" s="66">
        <v>63.3</v>
      </c>
      <c r="J31" s="40">
        <v>5</v>
      </c>
      <c r="K31" s="86">
        <v>5510.4</v>
      </c>
      <c r="L31" s="84" t="s">
        <v>134</v>
      </c>
      <c r="M31" s="43">
        <v>1</v>
      </c>
      <c r="N31" s="83">
        <v>260.385</v>
      </c>
      <c r="O31" s="84">
        <v>102.7</v>
      </c>
      <c r="P31" s="43">
        <v>3</v>
      </c>
      <c r="Q31" s="86">
        <v>1295.9</v>
      </c>
      <c r="R31" s="84">
        <v>98.1</v>
      </c>
      <c r="S31" s="43">
        <v>4</v>
      </c>
      <c r="T31" s="83">
        <v>195.9</v>
      </c>
      <c r="U31" s="84">
        <v>102.4</v>
      </c>
      <c r="V31" s="43">
        <v>4</v>
      </c>
      <c r="W31" s="86">
        <v>10488.3</v>
      </c>
      <c r="X31" s="84">
        <v>111.4</v>
      </c>
      <c r="Y31" s="43">
        <v>1</v>
      </c>
      <c r="Z31" s="74">
        <v>5212.096</v>
      </c>
      <c r="AA31" s="73">
        <v>106.4456211157101</v>
      </c>
      <c r="AB31" s="43">
        <v>3</v>
      </c>
      <c r="AC31" s="103">
        <v>450.566</v>
      </c>
      <c r="AD31" s="100">
        <v>447.189</v>
      </c>
      <c r="AE31" s="95">
        <f>AC31-AD31</f>
        <v>3.3769999999999527</v>
      </c>
      <c r="AF31" s="55">
        <f>AC31/AD31*100</f>
        <v>100.75516168778749</v>
      </c>
      <c r="AG31" s="83">
        <v>672.434</v>
      </c>
      <c r="AH31" s="56">
        <v>114.8</v>
      </c>
      <c r="AI31" s="57">
        <v>3</v>
      </c>
      <c r="AJ31" s="83">
        <v>221.868</v>
      </c>
      <c r="AK31" s="56">
        <v>160</v>
      </c>
      <c r="AL31" s="57">
        <v>5</v>
      </c>
      <c r="AM31" s="69">
        <v>0.222</v>
      </c>
      <c r="AN31" s="78">
        <v>0.214</v>
      </c>
      <c r="AO31" s="86">
        <v>24597</v>
      </c>
      <c r="AP31" s="84">
        <v>115.9</v>
      </c>
      <c r="AQ31" s="57">
        <v>1</v>
      </c>
      <c r="AR31" s="69">
        <f>AO31/$AO$10</f>
        <v>0.8520211992102255</v>
      </c>
      <c r="AS31" s="78">
        <v>0.8096474811900851</v>
      </c>
      <c r="AT31" s="74">
        <v>422</v>
      </c>
      <c r="AU31" s="73">
        <v>76.9</v>
      </c>
      <c r="AV31" s="43">
        <v>1</v>
      </c>
      <c r="AW31" s="69">
        <v>0.005</v>
      </c>
      <c r="AX31" s="79">
        <v>0.006</v>
      </c>
    </row>
    <row r="32" spans="1:50" s="9" customFormat="1" ht="13.5" customHeight="1">
      <c r="A32" s="10">
        <v>5</v>
      </c>
      <c r="B32" s="11" t="s">
        <v>67</v>
      </c>
      <c r="C32" s="37">
        <v>3</v>
      </c>
      <c r="D32" s="47">
        <f>(G32+J32+M32+P32+S32+V32+Y32+AB32+AI32+AL32+AQ32+AV32)/12</f>
        <v>2.9166666666666665</v>
      </c>
      <c r="E32" s="99">
        <v>22911.566</v>
      </c>
      <c r="F32" s="84">
        <v>152.9</v>
      </c>
      <c r="G32" s="127">
        <v>1</v>
      </c>
      <c r="H32" s="65">
        <v>106.976</v>
      </c>
      <c r="I32" s="66">
        <v>119.7</v>
      </c>
      <c r="J32" s="40">
        <v>3</v>
      </c>
      <c r="K32" s="94">
        <v>17531.9</v>
      </c>
      <c r="L32" s="91">
        <v>64.2</v>
      </c>
      <c r="M32" s="43">
        <v>4</v>
      </c>
      <c r="N32" s="89">
        <v>91.047</v>
      </c>
      <c r="O32" s="91">
        <v>101.5</v>
      </c>
      <c r="P32" s="43">
        <v>4</v>
      </c>
      <c r="Q32" s="94">
        <v>10649.6</v>
      </c>
      <c r="R32" s="91">
        <v>155.5</v>
      </c>
      <c r="S32" s="43">
        <v>1</v>
      </c>
      <c r="T32" s="89">
        <v>186.9</v>
      </c>
      <c r="U32" s="91">
        <v>107.3</v>
      </c>
      <c r="V32" s="43">
        <v>2</v>
      </c>
      <c r="W32" s="94">
        <v>7941.5</v>
      </c>
      <c r="X32" s="91">
        <v>97.3</v>
      </c>
      <c r="Y32" s="43">
        <v>5</v>
      </c>
      <c r="Z32" s="74">
        <v>4397.512</v>
      </c>
      <c r="AA32" s="73">
        <v>112.17092685455215</v>
      </c>
      <c r="AB32" s="43">
        <v>2</v>
      </c>
      <c r="AC32" s="59">
        <v>4966.427</v>
      </c>
      <c r="AD32" s="101">
        <v>4678.313</v>
      </c>
      <c r="AE32" s="95">
        <f>AC32-AD32</f>
        <v>288.1139999999996</v>
      </c>
      <c r="AF32" s="55">
        <f>AC32/AD32*100</f>
        <v>106.15850200702688</v>
      </c>
      <c r="AG32" s="86">
        <v>5094.88</v>
      </c>
      <c r="AH32" s="56">
        <v>66.6</v>
      </c>
      <c r="AI32" s="57">
        <v>5</v>
      </c>
      <c r="AJ32" s="83">
        <v>128.453</v>
      </c>
      <c r="AK32" s="56">
        <v>4.3</v>
      </c>
      <c r="AL32" s="57">
        <v>1</v>
      </c>
      <c r="AM32" s="69">
        <v>0.24100000000000002</v>
      </c>
      <c r="AN32" s="78">
        <v>0.233</v>
      </c>
      <c r="AO32" s="86">
        <v>28297</v>
      </c>
      <c r="AP32" s="84">
        <v>108.4</v>
      </c>
      <c r="AQ32" s="57">
        <v>5</v>
      </c>
      <c r="AR32" s="69">
        <f>AO32/$AO$10</f>
        <v>0.980186359070283</v>
      </c>
      <c r="AS32" s="78">
        <v>0.9946912118550204</v>
      </c>
      <c r="AT32" s="74">
        <v>206</v>
      </c>
      <c r="AU32" s="73">
        <v>102</v>
      </c>
      <c r="AV32" s="43">
        <v>2</v>
      </c>
      <c r="AW32" s="69">
        <v>0.003</v>
      </c>
      <c r="AX32" s="79">
        <v>0.003</v>
      </c>
    </row>
    <row r="33" spans="1:50" s="9" customFormat="1" ht="13.5" customHeight="1">
      <c r="A33" s="10">
        <v>4</v>
      </c>
      <c r="B33" s="11" t="s">
        <v>21</v>
      </c>
      <c r="C33" s="37">
        <v>4</v>
      </c>
      <c r="D33" s="47">
        <f>(G33+J33+M33+P33+S33+V33+Y33+AB33+AI33+AL33+AQ33+AV33)/12</f>
        <v>3.25</v>
      </c>
      <c r="E33" s="99">
        <v>16053.879</v>
      </c>
      <c r="F33" s="84">
        <v>79.4</v>
      </c>
      <c r="G33" s="127">
        <v>5</v>
      </c>
      <c r="H33" s="65">
        <v>79.285</v>
      </c>
      <c r="I33" s="66">
        <v>120.9</v>
      </c>
      <c r="J33" s="40">
        <v>2</v>
      </c>
      <c r="K33" s="94">
        <v>16385.3</v>
      </c>
      <c r="L33" s="91">
        <v>19.1</v>
      </c>
      <c r="M33" s="43">
        <v>5</v>
      </c>
      <c r="N33" s="89">
        <v>398.72</v>
      </c>
      <c r="O33" s="91">
        <v>171</v>
      </c>
      <c r="P33" s="43">
        <v>1</v>
      </c>
      <c r="Q33" s="94">
        <v>6171.1</v>
      </c>
      <c r="R33" s="91">
        <v>128</v>
      </c>
      <c r="S33" s="43">
        <v>2</v>
      </c>
      <c r="T33" s="94">
        <v>5478.3</v>
      </c>
      <c r="U33" s="91">
        <v>103.4</v>
      </c>
      <c r="V33" s="43">
        <v>3</v>
      </c>
      <c r="W33" s="94">
        <v>38661.5</v>
      </c>
      <c r="X33" s="91">
        <v>105.7</v>
      </c>
      <c r="Y33" s="43">
        <v>3</v>
      </c>
      <c r="Z33" s="74">
        <v>17271.683</v>
      </c>
      <c r="AA33" s="73">
        <v>134.60080333341048</v>
      </c>
      <c r="AB33" s="43">
        <v>1</v>
      </c>
      <c r="AC33" s="109">
        <v>-7349.442</v>
      </c>
      <c r="AD33" s="101">
        <v>-1177.114</v>
      </c>
      <c r="AE33" s="96">
        <f>AC33-AD33</f>
        <v>-6172.3279999999995</v>
      </c>
      <c r="AF33" s="55" t="s">
        <v>110</v>
      </c>
      <c r="AG33" s="86">
        <v>4588.382</v>
      </c>
      <c r="AH33" s="56">
        <v>72.4</v>
      </c>
      <c r="AI33" s="57">
        <v>4</v>
      </c>
      <c r="AJ33" s="86">
        <v>11937.824</v>
      </c>
      <c r="AK33" s="56">
        <v>158.9</v>
      </c>
      <c r="AL33" s="57">
        <v>4</v>
      </c>
      <c r="AM33" s="69">
        <v>0.381</v>
      </c>
      <c r="AN33" s="78">
        <v>0.32799999999999996</v>
      </c>
      <c r="AO33" s="86">
        <v>38844</v>
      </c>
      <c r="AP33" s="84">
        <v>110.3</v>
      </c>
      <c r="AQ33" s="57">
        <v>4</v>
      </c>
      <c r="AR33" s="69">
        <f>AO33/$AO$10</f>
        <v>1.345526343136236</v>
      </c>
      <c r="AS33" s="78">
        <v>1.3515639919031432</v>
      </c>
      <c r="AT33" s="74">
        <v>551</v>
      </c>
      <c r="AU33" s="73">
        <v>183.1</v>
      </c>
      <c r="AV33" s="43">
        <v>5</v>
      </c>
      <c r="AW33" s="69">
        <v>0.002</v>
      </c>
      <c r="AX33" s="79">
        <v>0.001</v>
      </c>
    </row>
    <row r="34" spans="1:50" s="9" customFormat="1" ht="13.5" customHeight="1">
      <c r="A34" s="10">
        <v>3</v>
      </c>
      <c r="B34" s="11" t="s">
        <v>18</v>
      </c>
      <c r="C34" s="37">
        <v>5</v>
      </c>
      <c r="D34" s="47">
        <f>(G34+J34+M34+P34+S34+V34+Y34+AB34+AI34+AL34+AQ34+AV34)/12</f>
        <v>3.4166666666666665</v>
      </c>
      <c r="E34" s="99">
        <v>3170.803</v>
      </c>
      <c r="F34" s="84">
        <v>97.8</v>
      </c>
      <c r="G34" s="127">
        <v>4</v>
      </c>
      <c r="H34" s="65">
        <v>154.999</v>
      </c>
      <c r="I34" s="66">
        <v>66.2</v>
      </c>
      <c r="J34" s="40">
        <v>4</v>
      </c>
      <c r="K34" s="89">
        <v>194.7</v>
      </c>
      <c r="L34" s="91">
        <v>114.1</v>
      </c>
      <c r="M34" s="43">
        <v>3</v>
      </c>
      <c r="N34" s="89">
        <v>45.6</v>
      </c>
      <c r="O34" s="91">
        <v>117.8</v>
      </c>
      <c r="P34" s="43">
        <v>2</v>
      </c>
      <c r="Q34" s="89">
        <v>46.8</v>
      </c>
      <c r="R34" s="91">
        <v>89.8</v>
      </c>
      <c r="S34" s="43">
        <v>5</v>
      </c>
      <c r="T34" s="132">
        <v>114.6</v>
      </c>
      <c r="U34" s="91">
        <v>102.2</v>
      </c>
      <c r="V34" s="43">
        <v>5</v>
      </c>
      <c r="W34" s="94">
        <v>16900</v>
      </c>
      <c r="X34" s="91">
        <v>97.8</v>
      </c>
      <c r="Y34" s="43">
        <v>4</v>
      </c>
      <c r="Z34" s="72">
        <v>414.363</v>
      </c>
      <c r="AA34" s="73">
        <v>104.13799516458992</v>
      </c>
      <c r="AB34" s="43">
        <v>5</v>
      </c>
      <c r="AC34" s="103">
        <v>682.323</v>
      </c>
      <c r="AD34" s="100">
        <v>449.815</v>
      </c>
      <c r="AE34" s="95">
        <f>AC34-AD34</f>
        <v>232.50799999999998</v>
      </c>
      <c r="AF34" s="55">
        <f>AC34/AD34*100</f>
        <v>151.68969465224592</v>
      </c>
      <c r="AG34" s="83">
        <v>835.476</v>
      </c>
      <c r="AH34" s="56">
        <v>133</v>
      </c>
      <c r="AI34" s="57">
        <v>2</v>
      </c>
      <c r="AJ34" s="83">
        <v>153.153</v>
      </c>
      <c r="AK34" s="56">
        <v>85.8</v>
      </c>
      <c r="AL34" s="57">
        <v>2</v>
      </c>
      <c r="AM34" s="69">
        <v>0.36700000000000005</v>
      </c>
      <c r="AN34" s="78">
        <v>0.36700000000000005</v>
      </c>
      <c r="AO34" s="86">
        <v>26356</v>
      </c>
      <c r="AP34" s="84">
        <v>113.5</v>
      </c>
      <c r="AQ34" s="57">
        <v>2</v>
      </c>
      <c r="AR34" s="69">
        <f>AO34/$AO$10</f>
        <v>0.9129516089923447</v>
      </c>
      <c r="AS34" s="78">
        <v>0.8664782492456937</v>
      </c>
      <c r="AT34" s="74">
        <v>232</v>
      </c>
      <c r="AU34" s="73">
        <v>117.2</v>
      </c>
      <c r="AV34" s="43">
        <v>3</v>
      </c>
      <c r="AW34" s="69">
        <v>0.006999999999999999</v>
      </c>
      <c r="AX34" s="79">
        <v>0.006</v>
      </c>
    </row>
    <row r="35" spans="1:50" s="9" customFormat="1" ht="13.5" customHeight="1">
      <c r="A35" s="175"/>
      <c r="B35" s="136" t="s">
        <v>89</v>
      </c>
      <c r="C35" s="137" t="s">
        <v>90</v>
      </c>
      <c r="D35" s="138"/>
      <c r="E35" s="177"/>
      <c r="F35" s="140"/>
      <c r="G35" s="185"/>
      <c r="H35" s="179"/>
      <c r="I35" s="142"/>
      <c r="J35" s="141"/>
      <c r="K35" s="179"/>
      <c r="L35" s="142"/>
      <c r="M35" s="141"/>
      <c r="N35" s="179"/>
      <c r="O35" s="142"/>
      <c r="P35" s="141"/>
      <c r="Q35" s="180"/>
      <c r="R35" s="181"/>
      <c r="S35" s="145"/>
      <c r="T35" s="182"/>
      <c r="U35" s="140"/>
      <c r="V35" s="145"/>
      <c r="W35" s="180"/>
      <c r="X35" s="144"/>
      <c r="Y35" s="145"/>
      <c r="Z35" s="180"/>
      <c r="AA35" s="144"/>
      <c r="AB35" s="147"/>
      <c r="AC35" s="184"/>
      <c r="AD35" s="144"/>
      <c r="AE35" s="145"/>
      <c r="AF35" s="180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6"/>
    </row>
    <row r="36" spans="1:50" s="9" customFormat="1" ht="13.5" customHeight="1">
      <c r="A36" s="10">
        <v>6</v>
      </c>
      <c r="B36" s="11" t="s">
        <v>53</v>
      </c>
      <c r="C36" s="37">
        <v>1</v>
      </c>
      <c r="D36" s="47">
        <f>(G36+J36+M36+P36+S36+V36+Y36+AB36+AI36+AL36+AQ36+AV36)/12</f>
        <v>5.25</v>
      </c>
      <c r="E36" s="99">
        <v>7942.031</v>
      </c>
      <c r="F36" s="84">
        <v>128.9</v>
      </c>
      <c r="G36" s="127">
        <v>4</v>
      </c>
      <c r="H36" s="121">
        <v>1696.045</v>
      </c>
      <c r="I36" s="66">
        <v>92.9</v>
      </c>
      <c r="J36" s="40">
        <v>14</v>
      </c>
      <c r="K36" s="89">
        <v>13.1</v>
      </c>
      <c r="L36" s="91">
        <v>164.5</v>
      </c>
      <c r="M36" s="43">
        <v>3</v>
      </c>
      <c r="N36" s="89">
        <v>59.865</v>
      </c>
      <c r="O36" s="91">
        <v>109.1</v>
      </c>
      <c r="P36" s="43">
        <v>6</v>
      </c>
      <c r="Q36" s="89">
        <v>320</v>
      </c>
      <c r="R36" s="91">
        <v>132.8</v>
      </c>
      <c r="S36" s="43">
        <v>4</v>
      </c>
      <c r="T36" s="89">
        <v>60.1</v>
      </c>
      <c r="U36" s="91">
        <v>134.3</v>
      </c>
      <c r="V36" s="43">
        <v>1</v>
      </c>
      <c r="W36" s="94">
        <v>2606.8</v>
      </c>
      <c r="X36" s="91">
        <v>114.4</v>
      </c>
      <c r="Y36" s="43">
        <v>2</v>
      </c>
      <c r="Z36" s="72">
        <v>123.127</v>
      </c>
      <c r="AA36" s="73">
        <v>101.5446913091527</v>
      </c>
      <c r="AB36" s="43">
        <v>2</v>
      </c>
      <c r="AC36" s="58">
        <v>523.28</v>
      </c>
      <c r="AD36" s="100">
        <v>374.876</v>
      </c>
      <c r="AE36" s="95">
        <f aca="true" t="shared" si="4" ref="AE36:AE50">AC36-AD36</f>
        <v>148.404</v>
      </c>
      <c r="AF36" s="55">
        <f>AC36/AD36*100</f>
        <v>139.58749026344714</v>
      </c>
      <c r="AG36" s="83">
        <v>565.326</v>
      </c>
      <c r="AH36" s="56">
        <v>129.9</v>
      </c>
      <c r="AI36" s="57">
        <v>9</v>
      </c>
      <c r="AJ36" s="83">
        <v>42.046</v>
      </c>
      <c r="AK36" s="56">
        <v>69.7</v>
      </c>
      <c r="AL36" s="57">
        <v>2</v>
      </c>
      <c r="AM36" s="69">
        <v>0.162</v>
      </c>
      <c r="AN36" s="78">
        <v>0.21100000000000002</v>
      </c>
      <c r="AO36" s="86">
        <v>21241</v>
      </c>
      <c r="AP36" s="84">
        <v>110.2</v>
      </c>
      <c r="AQ36" s="57">
        <v>7</v>
      </c>
      <c r="AR36" s="82">
        <f aca="true" t="shared" si="5" ref="AR36:AR50">AO36/$AO$10</f>
        <v>0.7357719352939139</v>
      </c>
      <c r="AS36" s="78">
        <v>0.7372722759042126</v>
      </c>
      <c r="AT36" s="74">
        <v>505</v>
      </c>
      <c r="AU36" s="73">
        <v>90</v>
      </c>
      <c r="AV36" s="43">
        <v>9</v>
      </c>
      <c r="AW36" s="69">
        <v>0.009000000000000001</v>
      </c>
      <c r="AX36" s="79">
        <v>0.01</v>
      </c>
    </row>
    <row r="37" spans="1:50" s="282" customFormat="1" ht="13.5" customHeight="1">
      <c r="A37" s="259">
        <v>12</v>
      </c>
      <c r="B37" s="260" t="s">
        <v>64</v>
      </c>
      <c r="C37" s="261">
        <v>2</v>
      </c>
      <c r="D37" s="262">
        <f>(G37+J37+M37+P37+S37+V37+Y37+AB37+AI37+AL37+AQ37+AV37)/12</f>
        <v>5.833333333333333</v>
      </c>
      <c r="E37" s="263">
        <v>14028.534</v>
      </c>
      <c r="F37" s="264">
        <v>105.2</v>
      </c>
      <c r="G37" s="265">
        <v>11</v>
      </c>
      <c r="H37" s="266">
        <v>2823.329</v>
      </c>
      <c r="I37" s="267">
        <v>125.7</v>
      </c>
      <c r="J37" s="268">
        <v>6</v>
      </c>
      <c r="K37" s="269">
        <v>52.1</v>
      </c>
      <c r="L37" s="264">
        <v>12.7</v>
      </c>
      <c r="M37" s="270">
        <v>15</v>
      </c>
      <c r="N37" s="269">
        <v>63.796</v>
      </c>
      <c r="O37" s="264">
        <v>140.5</v>
      </c>
      <c r="P37" s="270">
        <v>2</v>
      </c>
      <c r="Q37" s="271">
        <v>18063.6</v>
      </c>
      <c r="R37" s="264">
        <v>174.8</v>
      </c>
      <c r="S37" s="270">
        <v>2</v>
      </c>
      <c r="T37" s="269">
        <v>262.1</v>
      </c>
      <c r="U37" s="264">
        <v>109.5</v>
      </c>
      <c r="V37" s="270">
        <v>2</v>
      </c>
      <c r="W37" s="271">
        <v>4759.7</v>
      </c>
      <c r="X37" s="264">
        <v>112.9</v>
      </c>
      <c r="Y37" s="270">
        <v>3</v>
      </c>
      <c r="Z37" s="272">
        <v>99.538</v>
      </c>
      <c r="AA37" s="273">
        <v>105.90275561229919</v>
      </c>
      <c r="AB37" s="270">
        <v>1</v>
      </c>
      <c r="AC37" s="274">
        <v>1768.504</v>
      </c>
      <c r="AD37" s="101">
        <v>3720.665</v>
      </c>
      <c r="AE37" s="101">
        <f t="shared" si="4"/>
        <v>-1952.161</v>
      </c>
      <c r="AF37" s="275">
        <f>AC37/AD37*100</f>
        <v>47.531933135608824</v>
      </c>
      <c r="AG37" s="271">
        <v>2820.257</v>
      </c>
      <c r="AH37" s="276">
        <v>64.8</v>
      </c>
      <c r="AI37" s="277">
        <v>14</v>
      </c>
      <c r="AJ37" s="271">
        <v>1051.753</v>
      </c>
      <c r="AK37" s="276">
        <v>167.2</v>
      </c>
      <c r="AL37" s="277">
        <v>8</v>
      </c>
      <c r="AM37" s="278">
        <v>0.226</v>
      </c>
      <c r="AN37" s="279">
        <v>0.262</v>
      </c>
      <c r="AO37" s="271">
        <v>27111</v>
      </c>
      <c r="AP37" s="264">
        <v>114.1</v>
      </c>
      <c r="AQ37" s="277">
        <v>1</v>
      </c>
      <c r="AR37" s="278">
        <f t="shared" si="5"/>
        <v>0.9391042294502754</v>
      </c>
      <c r="AS37" s="279">
        <v>0.8569682618492915</v>
      </c>
      <c r="AT37" s="280">
        <v>318</v>
      </c>
      <c r="AU37" s="273">
        <v>79.9</v>
      </c>
      <c r="AV37" s="270">
        <v>5</v>
      </c>
      <c r="AW37" s="278">
        <v>0.005</v>
      </c>
      <c r="AX37" s="281">
        <v>0.006</v>
      </c>
    </row>
    <row r="38" spans="1:50" s="9" customFormat="1" ht="13.5" customHeight="1">
      <c r="A38" s="10">
        <v>15</v>
      </c>
      <c r="B38" s="11" t="s">
        <v>69</v>
      </c>
      <c r="C38" s="37">
        <v>3</v>
      </c>
      <c r="D38" s="47">
        <f>(G38+J38+M38+P38+S38+V38+Y38+AB38+AI38+AL38+AQ38+AV38)/11</f>
        <v>6</v>
      </c>
      <c r="E38" s="99">
        <v>6437.421</v>
      </c>
      <c r="F38" s="84">
        <v>76</v>
      </c>
      <c r="G38" s="127">
        <v>14</v>
      </c>
      <c r="H38" s="121">
        <v>4893.071</v>
      </c>
      <c r="I38" s="66">
        <v>129.1</v>
      </c>
      <c r="J38" s="40">
        <v>4</v>
      </c>
      <c r="K38" s="83">
        <v>655.6</v>
      </c>
      <c r="L38" s="84">
        <v>149.3</v>
      </c>
      <c r="M38" s="43">
        <v>5</v>
      </c>
      <c r="N38" s="83">
        <v>61.98</v>
      </c>
      <c r="O38" s="84">
        <v>126.6</v>
      </c>
      <c r="P38" s="43">
        <v>4</v>
      </c>
      <c r="Q38" s="83">
        <v>464.2</v>
      </c>
      <c r="R38" s="84">
        <v>117</v>
      </c>
      <c r="S38" s="43">
        <v>8</v>
      </c>
      <c r="T38" s="90">
        <v>120</v>
      </c>
      <c r="U38" s="91">
        <v>103.8</v>
      </c>
      <c r="V38" s="43">
        <v>10</v>
      </c>
      <c r="W38" s="86">
        <v>2879.6</v>
      </c>
      <c r="X38" s="84">
        <v>115</v>
      </c>
      <c r="Y38" s="43">
        <v>1</v>
      </c>
      <c r="Z38" s="72" t="s">
        <v>16</v>
      </c>
      <c r="AA38" s="73" t="s">
        <v>16</v>
      </c>
      <c r="AB38" s="43"/>
      <c r="AC38" s="109">
        <v>-3819.647</v>
      </c>
      <c r="AD38" s="101">
        <v>-3997.3</v>
      </c>
      <c r="AE38" s="95">
        <f t="shared" si="4"/>
        <v>177.65300000000025</v>
      </c>
      <c r="AF38" s="55">
        <f>AC38/AD38*100</f>
        <v>95.55567508067945</v>
      </c>
      <c r="AG38" s="86">
        <v>1855.235</v>
      </c>
      <c r="AH38" s="56" t="s">
        <v>114</v>
      </c>
      <c r="AI38" s="57">
        <v>2</v>
      </c>
      <c r="AJ38" s="86">
        <v>5674.882</v>
      </c>
      <c r="AK38" s="56">
        <v>117.6</v>
      </c>
      <c r="AL38" s="57">
        <v>5</v>
      </c>
      <c r="AM38" s="69">
        <v>0.306</v>
      </c>
      <c r="AN38" s="78">
        <v>0.28600000000000003</v>
      </c>
      <c r="AO38" s="86">
        <v>22527</v>
      </c>
      <c r="AP38" s="84">
        <v>110.4</v>
      </c>
      <c r="AQ38" s="57">
        <v>6</v>
      </c>
      <c r="AR38" s="69">
        <f t="shared" si="5"/>
        <v>0.7803179881533825</v>
      </c>
      <c r="AS38" s="78">
        <v>0.7769545124699232</v>
      </c>
      <c r="AT38" s="74">
        <v>557</v>
      </c>
      <c r="AU38" s="73">
        <v>86.6</v>
      </c>
      <c r="AV38" s="43">
        <v>7</v>
      </c>
      <c r="AW38" s="69">
        <v>0.009000000000000001</v>
      </c>
      <c r="AX38" s="79">
        <v>0.01</v>
      </c>
    </row>
    <row r="39" spans="1:50" s="9" customFormat="1" ht="13.5" customHeight="1">
      <c r="A39" s="10">
        <v>7</v>
      </c>
      <c r="B39" s="11" t="s">
        <v>54</v>
      </c>
      <c r="C39" s="37">
        <v>4</v>
      </c>
      <c r="D39" s="47">
        <f>(G39+J39+M39+P39+S39+V39+Y39+AB39+AI39+AL39+AQ39+AV39)/11</f>
        <v>6.363636363636363</v>
      </c>
      <c r="E39" s="99">
        <v>6924.31</v>
      </c>
      <c r="F39" s="84">
        <v>126.5</v>
      </c>
      <c r="G39" s="127">
        <v>5</v>
      </c>
      <c r="H39" s="121">
        <v>2414.662</v>
      </c>
      <c r="I39" s="66">
        <v>117.4</v>
      </c>
      <c r="J39" s="40">
        <v>8</v>
      </c>
      <c r="K39" s="89">
        <v>83.8</v>
      </c>
      <c r="L39" s="91">
        <v>158.1</v>
      </c>
      <c r="M39" s="43">
        <v>4</v>
      </c>
      <c r="N39" s="89">
        <v>21.786</v>
      </c>
      <c r="O39" s="91">
        <v>131.4</v>
      </c>
      <c r="P39" s="43">
        <v>3</v>
      </c>
      <c r="Q39" s="89">
        <v>212.8</v>
      </c>
      <c r="R39" s="91">
        <v>101.1</v>
      </c>
      <c r="S39" s="43">
        <v>10</v>
      </c>
      <c r="T39" s="89">
        <v>34</v>
      </c>
      <c r="U39" s="91">
        <v>100.8</v>
      </c>
      <c r="V39" s="43">
        <v>13</v>
      </c>
      <c r="W39" s="94">
        <v>1788.2</v>
      </c>
      <c r="X39" s="91">
        <v>104.3</v>
      </c>
      <c r="Y39" s="43">
        <v>8</v>
      </c>
      <c r="Z39" s="72" t="s">
        <v>16</v>
      </c>
      <c r="AA39" s="73" t="s">
        <v>16</v>
      </c>
      <c r="AB39" s="43"/>
      <c r="AC39" s="59">
        <v>1333.268</v>
      </c>
      <c r="AD39" s="100">
        <v>964.875</v>
      </c>
      <c r="AE39" s="95">
        <f t="shared" si="4"/>
        <v>368.39300000000003</v>
      </c>
      <c r="AF39" s="55">
        <f>AC39/AD39*100</f>
        <v>138.1803860603705</v>
      </c>
      <c r="AG39" s="86">
        <v>1373.84</v>
      </c>
      <c r="AH39" s="56">
        <v>138.5</v>
      </c>
      <c r="AI39" s="57">
        <v>8</v>
      </c>
      <c r="AJ39" s="83">
        <v>40.572</v>
      </c>
      <c r="AK39" s="56">
        <v>149.4</v>
      </c>
      <c r="AL39" s="57">
        <v>7</v>
      </c>
      <c r="AM39" s="69">
        <v>0.32</v>
      </c>
      <c r="AN39" s="78">
        <v>0.207</v>
      </c>
      <c r="AO39" s="86">
        <v>22158</v>
      </c>
      <c r="AP39" s="84">
        <v>113.5</v>
      </c>
      <c r="AQ39" s="57">
        <v>2</v>
      </c>
      <c r="AR39" s="82">
        <f t="shared" si="5"/>
        <v>0.7675361113997714</v>
      </c>
      <c r="AS39" s="78">
        <v>0.7455600962456556</v>
      </c>
      <c r="AT39" s="74">
        <v>314</v>
      </c>
      <c r="AU39" s="73">
        <v>76</v>
      </c>
      <c r="AV39" s="43">
        <v>2</v>
      </c>
      <c r="AW39" s="69">
        <v>0.009000000000000001</v>
      </c>
      <c r="AX39" s="79">
        <v>0.011000000000000001</v>
      </c>
    </row>
    <row r="40" spans="1:50" s="9" customFormat="1" ht="13.5" customHeight="1">
      <c r="A40" s="10">
        <v>3</v>
      </c>
      <c r="B40" s="11" t="s">
        <v>48</v>
      </c>
      <c r="C40" s="37">
        <v>5</v>
      </c>
      <c r="D40" s="47">
        <f>(G40+J40+M40+P40+S40+V40+Y40+AB40+AI40+AL40+AQ40+AV40)/10</f>
        <v>6.5</v>
      </c>
      <c r="E40" s="99">
        <v>11176.222</v>
      </c>
      <c r="F40" s="84">
        <v>137.9</v>
      </c>
      <c r="G40" s="127">
        <v>3</v>
      </c>
      <c r="H40" s="121">
        <v>2888.929</v>
      </c>
      <c r="I40" s="66">
        <v>122.9</v>
      </c>
      <c r="J40" s="40">
        <v>7</v>
      </c>
      <c r="K40" s="94">
        <v>3072.6</v>
      </c>
      <c r="L40" s="91" t="s">
        <v>136</v>
      </c>
      <c r="M40" s="43">
        <v>2</v>
      </c>
      <c r="N40" s="89">
        <v>33.136</v>
      </c>
      <c r="O40" s="91">
        <v>100.6</v>
      </c>
      <c r="P40" s="43">
        <v>11</v>
      </c>
      <c r="Q40" s="89">
        <v>70.3</v>
      </c>
      <c r="R40" s="91">
        <v>98.2</v>
      </c>
      <c r="S40" s="43">
        <v>11</v>
      </c>
      <c r="T40" s="89">
        <v>51.7</v>
      </c>
      <c r="U40" s="91">
        <v>105.3</v>
      </c>
      <c r="V40" s="43">
        <v>7</v>
      </c>
      <c r="W40" s="94">
        <v>3412.8</v>
      </c>
      <c r="X40" s="91">
        <v>105.6</v>
      </c>
      <c r="Y40" s="43">
        <v>6</v>
      </c>
      <c r="Z40" s="72" t="s">
        <v>16</v>
      </c>
      <c r="AA40" s="73" t="s">
        <v>16</v>
      </c>
      <c r="AB40" s="43"/>
      <c r="AC40" s="59">
        <v>1129.873</v>
      </c>
      <c r="AD40" s="100">
        <v>505.32</v>
      </c>
      <c r="AE40" s="95">
        <f t="shared" si="4"/>
        <v>624.5530000000001</v>
      </c>
      <c r="AF40" s="55" t="s">
        <v>114</v>
      </c>
      <c r="AG40" s="86">
        <v>1129.914</v>
      </c>
      <c r="AH40" s="56" t="s">
        <v>121</v>
      </c>
      <c r="AI40" s="57">
        <v>3</v>
      </c>
      <c r="AJ40" s="90" t="s">
        <v>16</v>
      </c>
      <c r="AK40" s="56" t="s">
        <v>16</v>
      </c>
      <c r="AL40" s="57"/>
      <c r="AM40" s="69">
        <v>0.045</v>
      </c>
      <c r="AN40" s="78">
        <v>0.154</v>
      </c>
      <c r="AO40" s="86">
        <v>21900</v>
      </c>
      <c r="AP40" s="84">
        <v>109</v>
      </c>
      <c r="AQ40" s="57">
        <v>12</v>
      </c>
      <c r="AR40" s="82">
        <f t="shared" si="5"/>
        <v>0.7585991894419619</v>
      </c>
      <c r="AS40" s="78">
        <v>0.7686284994080128</v>
      </c>
      <c r="AT40" s="74">
        <v>291</v>
      </c>
      <c r="AU40" s="73">
        <v>77.6</v>
      </c>
      <c r="AV40" s="43">
        <v>3</v>
      </c>
      <c r="AW40" s="69">
        <v>0.006</v>
      </c>
      <c r="AX40" s="79">
        <v>0.008</v>
      </c>
    </row>
    <row r="41" spans="1:50" s="9" customFormat="1" ht="13.5" customHeight="1">
      <c r="A41" s="10">
        <v>8</v>
      </c>
      <c r="B41" s="11" t="s">
        <v>57</v>
      </c>
      <c r="C41" s="37">
        <v>6</v>
      </c>
      <c r="D41" s="47">
        <f>(G41+J41+M41+P41+S41+V41+Y41+AB41+AI41+AL41+AQ41+AV41)/11</f>
        <v>6.7272727272727275</v>
      </c>
      <c r="E41" s="99">
        <v>2789.62</v>
      </c>
      <c r="F41" s="84">
        <v>161.7</v>
      </c>
      <c r="G41" s="127">
        <v>1</v>
      </c>
      <c r="H41" s="121">
        <v>1202.812</v>
      </c>
      <c r="I41" s="66">
        <v>128.1</v>
      </c>
      <c r="J41" s="40">
        <v>5</v>
      </c>
      <c r="K41" s="89">
        <v>27.1</v>
      </c>
      <c r="L41" s="91">
        <v>78.8</v>
      </c>
      <c r="M41" s="43">
        <v>10</v>
      </c>
      <c r="N41" s="89">
        <v>9.573</v>
      </c>
      <c r="O41" s="91">
        <v>85.6</v>
      </c>
      <c r="P41" s="43">
        <v>14</v>
      </c>
      <c r="Q41" s="89">
        <v>266.1</v>
      </c>
      <c r="R41" s="91">
        <v>80.5</v>
      </c>
      <c r="S41" s="43">
        <v>14</v>
      </c>
      <c r="T41" s="89">
        <v>21.9</v>
      </c>
      <c r="U41" s="91">
        <v>108.4</v>
      </c>
      <c r="V41" s="43">
        <v>3</v>
      </c>
      <c r="W41" s="89">
        <v>883.3</v>
      </c>
      <c r="X41" s="91">
        <v>101.9</v>
      </c>
      <c r="Y41" s="43">
        <v>11</v>
      </c>
      <c r="Z41" s="72" t="s">
        <v>16</v>
      </c>
      <c r="AA41" s="73" t="s">
        <v>16</v>
      </c>
      <c r="AB41" s="43"/>
      <c r="AC41" s="58">
        <v>785.479</v>
      </c>
      <c r="AD41" s="100">
        <v>377.714</v>
      </c>
      <c r="AE41" s="95">
        <f t="shared" si="4"/>
        <v>407.76500000000004</v>
      </c>
      <c r="AF41" s="55" t="s">
        <v>116</v>
      </c>
      <c r="AG41" s="83">
        <v>819.466</v>
      </c>
      <c r="AH41" s="56" t="s">
        <v>121</v>
      </c>
      <c r="AI41" s="57">
        <v>3</v>
      </c>
      <c r="AJ41" s="83">
        <v>33.987</v>
      </c>
      <c r="AK41" s="56">
        <v>140.6</v>
      </c>
      <c r="AL41" s="57">
        <v>6</v>
      </c>
      <c r="AM41" s="69">
        <v>0.353</v>
      </c>
      <c r="AN41" s="78">
        <v>0.278</v>
      </c>
      <c r="AO41" s="86">
        <v>19601</v>
      </c>
      <c r="AP41" s="84">
        <v>112.2</v>
      </c>
      <c r="AQ41" s="57">
        <v>3</v>
      </c>
      <c r="AR41" s="106">
        <f t="shared" si="5"/>
        <v>0.6789635941667532</v>
      </c>
      <c r="AS41" s="107">
        <v>0.6684108009013482</v>
      </c>
      <c r="AT41" s="74">
        <v>224</v>
      </c>
      <c r="AU41" s="73">
        <v>78.9</v>
      </c>
      <c r="AV41" s="43">
        <v>4</v>
      </c>
      <c r="AW41" s="69">
        <v>0.009000000000000001</v>
      </c>
      <c r="AX41" s="79">
        <v>0.011000000000000001</v>
      </c>
    </row>
    <row r="42" spans="1:50" s="9" customFormat="1" ht="13.5" customHeight="1">
      <c r="A42" s="10">
        <v>11</v>
      </c>
      <c r="B42" s="11" t="s">
        <v>63</v>
      </c>
      <c r="C42" s="37">
        <v>7</v>
      </c>
      <c r="D42" s="47">
        <f>(G42+J42+M42+P42+S42+V42+Y42+AB42+AI42+AL42+AQ42+AV42)/10</f>
        <v>7</v>
      </c>
      <c r="E42" s="99">
        <v>10333.344</v>
      </c>
      <c r="F42" s="84">
        <v>159</v>
      </c>
      <c r="G42" s="127">
        <v>2</v>
      </c>
      <c r="H42" s="121">
        <v>2968.724</v>
      </c>
      <c r="I42" s="66">
        <v>139.8</v>
      </c>
      <c r="J42" s="40">
        <v>2</v>
      </c>
      <c r="K42" s="89">
        <v>30.5</v>
      </c>
      <c r="L42" s="91">
        <v>106</v>
      </c>
      <c r="M42" s="43">
        <v>7</v>
      </c>
      <c r="N42" s="89">
        <v>15.2</v>
      </c>
      <c r="O42" s="91">
        <v>147.3</v>
      </c>
      <c r="P42" s="43">
        <v>1</v>
      </c>
      <c r="Q42" s="89">
        <v>64.4</v>
      </c>
      <c r="R42" s="91">
        <v>93.6</v>
      </c>
      <c r="S42" s="43">
        <v>13</v>
      </c>
      <c r="T42" s="89">
        <v>89.2</v>
      </c>
      <c r="U42" s="91">
        <v>63.1</v>
      </c>
      <c r="V42" s="43">
        <v>14</v>
      </c>
      <c r="W42" s="89">
        <v>925.7</v>
      </c>
      <c r="X42" s="91">
        <v>95.8</v>
      </c>
      <c r="Y42" s="43">
        <v>15</v>
      </c>
      <c r="Z42" s="72" t="s">
        <v>16</v>
      </c>
      <c r="AA42" s="73" t="s">
        <v>16</v>
      </c>
      <c r="AB42" s="43"/>
      <c r="AC42" s="58">
        <v>579.139</v>
      </c>
      <c r="AD42" s="100">
        <v>321.7</v>
      </c>
      <c r="AE42" s="95">
        <f t="shared" si="4"/>
        <v>257.439</v>
      </c>
      <c r="AF42" s="55">
        <f>AC42/AD42*100</f>
        <v>180.0245570407212</v>
      </c>
      <c r="AG42" s="83">
        <v>607.842</v>
      </c>
      <c r="AH42" s="56">
        <v>188.9</v>
      </c>
      <c r="AI42" s="57">
        <v>4</v>
      </c>
      <c r="AJ42" s="89">
        <v>28.703</v>
      </c>
      <c r="AK42" s="56" t="s">
        <v>16</v>
      </c>
      <c r="AL42" s="57"/>
      <c r="AM42" s="69">
        <v>0.125</v>
      </c>
      <c r="AN42" s="78">
        <v>0.063</v>
      </c>
      <c r="AO42" s="86">
        <v>21201</v>
      </c>
      <c r="AP42" s="84">
        <v>111.9</v>
      </c>
      <c r="AQ42" s="57">
        <v>4</v>
      </c>
      <c r="AR42" s="69">
        <f t="shared" si="5"/>
        <v>0.7343863659981295</v>
      </c>
      <c r="AS42" s="78">
        <v>0.7236756674177902</v>
      </c>
      <c r="AT42" s="74">
        <v>161</v>
      </c>
      <c r="AU42" s="73">
        <v>88.5</v>
      </c>
      <c r="AV42" s="43">
        <v>8</v>
      </c>
      <c r="AW42" s="69">
        <v>0.006</v>
      </c>
      <c r="AX42" s="79">
        <v>0.006999999999999999</v>
      </c>
    </row>
    <row r="43" spans="1:50" s="9" customFormat="1" ht="13.5" customHeight="1">
      <c r="A43" s="10">
        <v>9</v>
      </c>
      <c r="B43" s="11" t="s">
        <v>59</v>
      </c>
      <c r="C43" s="37">
        <v>8</v>
      </c>
      <c r="D43" s="47">
        <f>(G43+J43+M43+P43+S43+V43+Y43+AB43+AI43+AL43+AQ43+AV43)/11</f>
        <v>8.090909090909092</v>
      </c>
      <c r="E43" s="99">
        <v>3760.328</v>
      </c>
      <c r="F43" s="84">
        <v>128.9</v>
      </c>
      <c r="G43" s="127">
        <v>4</v>
      </c>
      <c r="H43" s="121">
        <v>4489.815</v>
      </c>
      <c r="I43" s="66">
        <v>106.5</v>
      </c>
      <c r="J43" s="40">
        <v>11</v>
      </c>
      <c r="K43" s="89">
        <v>126.4</v>
      </c>
      <c r="L43" s="91">
        <v>41.1</v>
      </c>
      <c r="M43" s="43">
        <v>14</v>
      </c>
      <c r="N43" s="89">
        <v>18.391</v>
      </c>
      <c r="O43" s="91">
        <v>103.9</v>
      </c>
      <c r="P43" s="43">
        <v>10</v>
      </c>
      <c r="Q43" s="89">
        <v>396.7</v>
      </c>
      <c r="R43" s="91">
        <v>80.1</v>
      </c>
      <c r="S43" s="43">
        <v>15</v>
      </c>
      <c r="T43" s="89">
        <v>107.6</v>
      </c>
      <c r="U43" s="91">
        <v>104.7</v>
      </c>
      <c r="V43" s="43">
        <v>9</v>
      </c>
      <c r="W43" s="94">
        <v>1923.5</v>
      </c>
      <c r="X43" s="91">
        <v>109.5</v>
      </c>
      <c r="Y43" s="43">
        <v>4</v>
      </c>
      <c r="Z43" s="72" t="s">
        <v>16</v>
      </c>
      <c r="AA43" s="73" t="s">
        <v>16</v>
      </c>
      <c r="AB43" s="43"/>
      <c r="AC43" s="59">
        <v>1026.196</v>
      </c>
      <c r="AD43" s="100">
        <v>88.292</v>
      </c>
      <c r="AE43" s="95">
        <f t="shared" si="4"/>
        <v>937.9039999999999</v>
      </c>
      <c r="AF43" s="55" t="s">
        <v>117</v>
      </c>
      <c r="AG43" s="86">
        <v>1096.512</v>
      </c>
      <c r="AH43" s="56" t="s">
        <v>115</v>
      </c>
      <c r="AI43" s="57">
        <v>1</v>
      </c>
      <c r="AJ43" s="89">
        <v>70.316</v>
      </c>
      <c r="AK43" s="56">
        <v>32.4</v>
      </c>
      <c r="AL43" s="57">
        <v>1</v>
      </c>
      <c r="AM43" s="69">
        <v>0.25</v>
      </c>
      <c r="AN43" s="78">
        <v>0.382</v>
      </c>
      <c r="AO43" s="86">
        <v>20710</v>
      </c>
      <c r="AP43" s="84">
        <v>109.5</v>
      </c>
      <c r="AQ43" s="57">
        <v>9</v>
      </c>
      <c r="AR43" s="69">
        <f t="shared" si="5"/>
        <v>0.7173785028923759</v>
      </c>
      <c r="AS43" s="78">
        <v>0.7231409693312455</v>
      </c>
      <c r="AT43" s="74">
        <v>284</v>
      </c>
      <c r="AU43" s="73">
        <v>96.6</v>
      </c>
      <c r="AV43" s="43">
        <v>11</v>
      </c>
      <c r="AW43" s="69">
        <v>0.008</v>
      </c>
      <c r="AX43" s="79">
        <v>0.008</v>
      </c>
    </row>
    <row r="44" spans="1:50" s="9" customFormat="1" ht="13.5" customHeight="1">
      <c r="A44" s="10">
        <v>10</v>
      </c>
      <c r="B44" s="11" t="s">
        <v>71</v>
      </c>
      <c r="C44" s="37">
        <v>9</v>
      </c>
      <c r="D44" s="47">
        <f>(G44+J44+M44+P44+S44+V44+Y44+AB44+AI44+AL44+AQ44+AV44)/11</f>
        <v>8.181818181818182</v>
      </c>
      <c r="E44" s="99">
        <v>1329.744</v>
      </c>
      <c r="F44" s="84">
        <v>115.6</v>
      </c>
      <c r="G44" s="127">
        <v>7</v>
      </c>
      <c r="H44" s="65">
        <v>747.47</v>
      </c>
      <c r="I44" s="66">
        <v>179.2</v>
      </c>
      <c r="J44" s="40">
        <v>1</v>
      </c>
      <c r="K44" s="89">
        <v>244.6</v>
      </c>
      <c r="L44" s="91">
        <v>98.4</v>
      </c>
      <c r="M44" s="43">
        <v>8</v>
      </c>
      <c r="N44" s="90">
        <v>10.899</v>
      </c>
      <c r="O44" s="91">
        <v>54.3</v>
      </c>
      <c r="P44" s="43">
        <v>15</v>
      </c>
      <c r="Q44" s="89">
        <v>62.7</v>
      </c>
      <c r="R44" s="91">
        <v>106</v>
      </c>
      <c r="S44" s="43">
        <v>9</v>
      </c>
      <c r="T44" s="89">
        <v>58.6</v>
      </c>
      <c r="U44" s="91">
        <v>105.1</v>
      </c>
      <c r="V44" s="43">
        <v>8</v>
      </c>
      <c r="W44" s="94">
        <v>1313.7</v>
      </c>
      <c r="X44" s="91">
        <v>108</v>
      </c>
      <c r="Y44" s="43">
        <v>5</v>
      </c>
      <c r="Z44" s="72" t="s">
        <v>16</v>
      </c>
      <c r="AA44" s="73" t="s">
        <v>16</v>
      </c>
      <c r="AB44" s="43"/>
      <c r="AC44" s="93">
        <v>-48.622</v>
      </c>
      <c r="AD44" s="100">
        <v>83.078</v>
      </c>
      <c r="AE44" s="95">
        <f t="shared" si="4"/>
        <v>-131.7</v>
      </c>
      <c r="AF44" s="55" t="s">
        <v>16</v>
      </c>
      <c r="AG44" s="83">
        <v>159.703</v>
      </c>
      <c r="AH44" s="56">
        <v>149.7</v>
      </c>
      <c r="AI44" s="57">
        <v>5</v>
      </c>
      <c r="AJ44" s="89">
        <v>208.325</v>
      </c>
      <c r="AK44" s="56" t="s">
        <v>130</v>
      </c>
      <c r="AL44" s="57">
        <v>12</v>
      </c>
      <c r="AM44" s="69">
        <v>0.34600000000000003</v>
      </c>
      <c r="AN44" s="78">
        <v>0.25</v>
      </c>
      <c r="AO44" s="86">
        <v>19917</v>
      </c>
      <c r="AP44" s="84">
        <v>109.3</v>
      </c>
      <c r="AQ44" s="57">
        <v>10</v>
      </c>
      <c r="AR44" s="105">
        <f t="shared" si="5"/>
        <v>0.6899095916034501</v>
      </c>
      <c r="AS44" s="107">
        <v>0.6957567887560631</v>
      </c>
      <c r="AT44" s="74">
        <v>312</v>
      </c>
      <c r="AU44" s="73">
        <v>90.7</v>
      </c>
      <c r="AV44" s="43">
        <v>10</v>
      </c>
      <c r="AW44" s="69">
        <v>0.01</v>
      </c>
      <c r="AX44" s="79">
        <v>0.01</v>
      </c>
    </row>
    <row r="45" spans="1:50" s="9" customFormat="1" ht="13.5" customHeight="1">
      <c r="A45" s="10">
        <v>2</v>
      </c>
      <c r="B45" s="11" t="s">
        <v>75</v>
      </c>
      <c r="C45" s="37">
        <v>10</v>
      </c>
      <c r="D45" s="47">
        <f>(G45+J45+M45+P45+S45+V45+Y45+AB45+AI45+AL45+AQ45+AV45)/11</f>
        <v>8.454545454545455</v>
      </c>
      <c r="E45" s="99">
        <v>9057.536</v>
      </c>
      <c r="F45" s="84">
        <v>113.9</v>
      </c>
      <c r="G45" s="127">
        <v>8</v>
      </c>
      <c r="H45" s="121">
        <v>3438.862</v>
      </c>
      <c r="I45" s="66">
        <v>138.2</v>
      </c>
      <c r="J45" s="40">
        <v>3</v>
      </c>
      <c r="K45" s="89">
        <v>313.2</v>
      </c>
      <c r="L45" s="91">
        <v>78.7</v>
      </c>
      <c r="M45" s="43">
        <v>11</v>
      </c>
      <c r="N45" s="89">
        <v>27.884</v>
      </c>
      <c r="O45" s="91">
        <v>118.7</v>
      </c>
      <c r="P45" s="43">
        <v>5</v>
      </c>
      <c r="Q45" s="89">
        <v>186.9</v>
      </c>
      <c r="R45" s="91">
        <v>94.9</v>
      </c>
      <c r="S45" s="43">
        <v>12</v>
      </c>
      <c r="T45" s="89">
        <v>27.5</v>
      </c>
      <c r="U45" s="91">
        <v>106</v>
      </c>
      <c r="V45" s="43">
        <v>6</v>
      </c>
      <c r="W45" s="94">
        <v>2252.1</v>
      </c>
      <c r="X45" s="91">
        <v>101.6</v>
      </c>
      <c r="Y45" s="43">
        <v>12</v>
      </c>
      <c r="Z45" s="72" t="s">
        <v>16</v>
      </c>
      <c r="AA45" s="73" t="s">
        <v>16</v>
      </c>
      <c r="AB45" s="43"/>
      <c r="AC45" s="59">
        <v>2959.804</v>
      </c>
      <c r="AD45" s="101">
        <v>2084.682</v>
      </c>
      <c r="AE45" s="95">
        <f t="shared" si="4"/>
        <v>875.1220000000003</v>
      </c>
      <c r="AF45" s="55">
        <f aca="true" t="shared" si="6" ref="AF45:AF50">AC45/AD45*100</f>
        <v>141.9786806812742</v>
      </c>
      <c r="AG45" s="86">
        <v>3023.496</v>
      </c>
      <c r="AH45" s="56">
        <v>144.6</v>
      </c>
      <c r="AI45" s="57">
        <v>7</v>
      </c>
      <c r="AJ45" s="83">
        <v>63.692</v>
      </c>
      <c r="AK45" s="56" t="s">
        <v>131</v>
      </c>
      <c r="AL45" s="57">
        <v>13</v>
      </c>
      <c r="AM45" s="69">
        <v>0.182</v>
      </c>
      <c r="AN45" s="78">
        <v>0.2</v>
      </c>
      <c r="AO45" s="86">
        <v>23926</v>
      </c>
      <c r="AP45" s="84">
        <v>106.1</v>
      </c>
      <c r="AQ45" s="57">
        <v>15</v>
      </c>
      <c r="AR45" s="82">
        <f t="shared" si="5"/>
        <v>0.8287782742734421</v>
      </c>
      <c r="AS45" s="78">
        <v>0.8573883817744338</v>
      </c>
      <c r="AT45" s="74">
        <v>239</v>
      </c>
      <c r="AU45" s="73">
        <v>74.9</v>
      </c>
      <c r="AV45" s="43">
        <v>1</v>
      </c>
      <c r="AW45" s="69">
        <v>0.006999999999999999</v>
      </c>
      <c r="AX45" s="79">
        <v>0.009000000000000001</v>
      </c>
    </row>
    <row r="46" spans="1:50" s="9" customFormat="1" ht="13.5" customHeight="1">
      <c r="A46" s="10">
        <v>13</v>
      </c>
      <c r="B46" s="11" t="s">
        <v>65</v>
      </c>
      <c r="C46" s="37">
        <v>11</v>
      </c>
      <c r="D46" s="47">
        <f>(G46+J46+M46+P46+S46+V46+Y46+AB46+AI46+AL46+AQ46+AV46)/12</f>
        <v>8.5</v>
      </c>
      <c r="E46" s="99">
        <v>29845.084</v>
      </c>
      <c r="F46" s="84">
        <v>106.5</v>
      </c>
      <c r="G46" s="127">
        <v>10</v>
      </c>
      <c r="H46" s="121">
        <v>3135.427</v>
      </c>
      <c r="I46" s="66">
        <v>106.6</v>
      </c>
      <c r="J46" s="40">
        <v>10</v>
      </c>
      <c r="K46" s="89">
        <v>146.6</v>
      </c>
      <c r="L46" s="91">
        <v>114.8</v>
      </c>
      <c r="M46" s="43">
        <v>6</v>
      </c>
      <c r="N46" s="89">
        <v>38.502</v>
      </c>
      <c r="O46" s="91">
        <v>106.3</v>
      </c>
      <c r="P46" s="43">
        <v>9</v>
      </c>
      <c r="Q46" s="89">
        <v>873.7</v>
      </c>
      <c r="R46" s="91">
        <v>195.5</v>
      </c>
      <c r="S46" s="43">
        <v>1</v>
      </c>
      <c r="T46" s="89">
        <v>175.5</v>
      </c>
      <c r="U46" s="91">
        <v>102.5</v>
      </c>
      <c r="V46" s="43">
        <v>12</v>
      </c>
      <c r="W46" s="94">
        <v>4405.2</v>
      </c>
      <c r="X46" s="91">
        <v>102.5</v>
      </c>
      <c r="Y46" s="43">
        <v>10</v>
      </c>
      <c r="Z46" s="72">
        <v>6.625</v>
      </c>
      <c r="AA46" s="73">
        <v>69.3717277486911</v>
      </c>
      <c r="AB46" s="43">
        <v>3</v>
      </c>
      <c r="AC46" s="58">
        <v>871.411</v>
      </c>
      <c r="AD46" s="101">
        <v>2261.448</v>
      </c>
      <c r="AE46" s="96">
        <f t="shared" si="4"/>
        <v>-1390.0369999999998</v>
      </c>
      <c r="AF46" s="55">
        <f t="shared" si="6"/>
        <v>38.5333202443744</v>
      </c>
      <c r="AG46" s="86">
        <v>1615.635</v>
      </c>
      <c r="AH46" s="56">
        <v>67.7</v>
      </c>
      <c r="AI46" s="57">
        <v>13</v>
      </c>
      <c r="AJ46" s="83">
        <v>744.224</v>
      </c>
      <c r="AK46" s="56" t="s">
        <v>127</v>
      </c>
      <c r="AL46" s="57">
        <v>11</v>
      </c>
      <c r="AM46" s="69">
        <v>0.256</v>
      </c>
      <c r="AN46" s="78">
        <v>0.156</v>
      </c>
      <c r="AO46" s="86">
        <v>26218</v>
      </c>
      <c r="AP46" s="84">
        <v>110.8</v>
      </c>
      <c r="AQ46" s="57">
        <v>5</v>
      </c>
      <c r="AR46" s="69">
        <f t="shared" si="5"/>
        <v>0.9081713949218886</v>
      </c>
      <c r="AS46" s="78">
        <v>0.9024557919260588</v>
      </c>
      <c r="AT46" s="74">
        <v>279</v>
      </c>
      <c r="AU46" s="73">
        <v>98.9</v>
      </c>
      <c r="AV46" s="43">
        <v>12</v>
      </c>
      <c r="AW46" s="69">
        <v>0.005</v>
      </c>
      <c r="AX46" s="79">
        <v>0.005</v>
      </c>
    </row>
    <row r="47" spans="1:50" s="9" customFormat="1" ht="13.5" customHeight="1">
      <c r="A47" s="10">
        <v>1</v>
      </c>
      <c r="B47" s="11" t="s">
        <v>74</v>
      </c>
      <c r="C47" s="37">
        <v>12</v>
      </c>
      <c r="D47" s="47">
        <f>(G47+J47+M47+P47+S47+V47+Y47+AB47+AI47+AL47+AQ47+AV47)/11</f>
        <v>8.909090909090908</v>
      </c>
      <c r="E47" s="99">
        <v>2425.714</v>
      </c>
      <c r="F47" s="84">
        <v>124.5</v>
      </c>
      <c r="G47" s="127">
        <v>6</v>
      </c>
      <c r="H47" s="121">
        <v>3124.318</v>
      </c>
      <c r="I47" s="66">
        <v>110.5</v>
      </c>
      <c r="J47" s="40">
        <v>9</v>
      </c>
      <c r="K47" s="89">
        <v>48.7</v>
      </c>
      <c r="L47" s="91">
        <v>52.7</v>
      </c>
      <c r="M47" s="43">
        <v>12</v>
      </c>
      <c r="N47" s="89">
        <v>13.257</v>
      </c>
      <c r="O47" s="91">
        <v>97.7</v>
      </c>
      <c r="P47" s="43">
        <v>12</v>
      </c>
      <c r="Q47" s="89">
        <v>153.4</v>
      </c>
      <c r="R47" s="91">
        <v>117.2</v>
      </c>
      <c r="S47" s="43">
        <v>7</v>
      </c>
      <c r="T47" s="89">
        <v>31.4</v>
      </c>
      <c r="U47" s="91">
        <v>106.8</v>
      </c>
      <c r="V47" s="43">
        <v>5</v>
      </c>
      <c r="W47" s="94">
        <v>1156.9</v>
      </c>
      <c r="X47" s="91">
        <v>105.1</v>
      </c>
      <c r="Y47" s="43">
        <v>7</v>
      </c>
      <c r="Z47" s="72" t="s">
        <v>16</v>
      </c>
      <c r="AA47" s="73" t="s">
        <v>16</v>
      </c>
      <c r="AB47" s="43"/>
      <c r="AC47" s="58">
        <v>784.875</v>
      </c>
      <c r="AD47" s="100">
        <v>704.529</v>
      </c>
      <c r="AE47" s="95">
        <f t="shared" si="4"/>
        <v>80.346</v>
      </c>
      <c r="AF47" s="55">
        <f t="shared" si="6"/>
        <v>111.40421473069242</v>
      </c>
      <c r="AG47" s="83">
        <v>799.316</v>
      </c>
      <c r="AH47" s="56">
        <v>110.5</v>
      </c>
      <c r="AI47" s="57">
        <v>12</v>
      </c>
      <c r="AJ47" s="89">
        <v>14.441</v>
      </c>
      <c r="AK47" s="56">
        <v>77.9</v>
      </c>
      <c r="AL47" s="57">
        <v>4</v>
      </c>
      <c r="AM47" s="69">
        <v>0.222</v>
      </c>
      <c r="AN47" s="78">
        <v>0.235</v>
      </c>
      <c r="AO47" s="86">
        <v>21263</v>
      </c>
      <c r="AP47" s="84">
        <v>109.1</v>
      </c>
      <c r="AQ47" s="57">
        <v>11</v>
      </c>
      <c r="AR47" s="122">
        <f t="shared" si="5"/>
        <v>0.7365339984065953</v>
      </c>
      <c r="AS47" s="78">
        <v>0.7442233510292938</v>
      </c>
      <c r="AT47" s="74">
        <v>199</v>
      </c>
      <c r="AU47" s="73">
        <v>104.7</v>
      </c>
      <c r="AV47" s="43">
        <v>13</v>
      </c>
      <c r="AW47" s="69">
        <v>0.006999999999999999</v>
      </c>
      <c r="AX47" s="79">
        <v>0.006999999999999999</v>
      </c>
    </row>
    <row r="48" spans="1:50" s="9" customFormat="1" ht="13.5" customHeight="1">
      <c r="A48" s="10">
        <v>5</v>
      </c>
      <c r="B48" s="11" t="s">
        <v>51</v>
      </c>
      <c r="C48" s="37">
        <v>13</v>
      </c>
      <c r="D48" s="47">
        <f>(G48+J48+M48+P48+S48+V48+Y48+AB48+AI48+AL48+AQ48+AV48)/11</f>
        <v>9.181818181818182</v>
      </c>
      <c r="E48" s="99">
        <v>3067.139</v>
      </c>
      <c r="F48" s="84">
        <v>93.9</v>
      </c>
      <c r="G48" s="127">
        <v>13</v>
      </c>
      <c r="H48" s="121">
        <v>1265.333</v>
      </c>
      <c r="I48" s="66">
        <v>100.5</v>
      </c>
      <c r="J48" s="40">
        <v>13</v>
      </c>
      <c r="K48" s="90">
        <v>7.2</v>
      </c>
      <c r="L48" s="91" t="s">
        <v>135</v>
      </c>
      <c r="M48" s="43">
        <v>1</v>
      </c>
      <c r="N48" s="89">
        <v>45.631</v>
      </c>
      <c r="O48" s="91">
        <v>86.6</v>
      </c>
      <c r="P48" s="43">
        <v>13</v>
      </c>
      <c r="Q48" s="89">
        <v>202.5</v>
      </c>
      <c r="R48" s="91">
        <v>132.9</v>
      </c>
      <c r="S48" s="43">
        <v>3</v>
      </c>
      <c r="T48" s="89">
        <v>53.6</v>
      </c>
      <c r="U48" s="91">
        <v>106.9</v>
      </c>
      <c r="V48" s="43">
        <v>4</v>
      </c>
      <c r="W48" s="94">
        <v>2762.9</v>
      </c>
      <c r="X48" s="91">
        <v>98</v>
      </c>
      <c r="Y48" s="43">
        <v>13</v>
      </c>
      <c r="Z48" s="72" t="s">
        <v>16</v>
      </c>
      <c r="AA48" s="73" t="s">
        <v>16</v>
      </c>
      <c r="AB48" s="43"/>
      <c r="AC48" s="58">
        <v>207.293</v>
      </c>
      <c r="AD48" s="100">
        <v>121.537</v>
      </c>
      <c r="AE48" s="95">
        <f t="shared" si="4"/>
        <v>85.756</v>
      </c>
      <c r="AF48" s="55">
        <f t="shared" si="6"/>
        <v>170.55958267852586</v>
      </c>
      <c r="AG48" s="83">
        <v>325.388</v>
      </c>
      <c r="AH48" s="56">
        <v>115.2</v>
      </c>
      <c r="AI48" s="57">
        <v>11</v>
      </c>
      <c r="AJ48" s="83">
        <v>118.095</v>
      </c>
      <c r="AK48" s="56">
        <v>73.4</v>
      </c>
      <c r="AL48" s="57">
        <v>3</v>
      </c>
      <c r="AM48" s="69">
        <v>0.121</v>
      </c>
      <c r="AN48" s="78">
        <v>0.2</v>
      </c>
      <c r="AO48" s="86">
        <v>19552</v>
      </c>
      <c r="AP48" s="84">
        <v>108.8</v>
      </c>
      <c r="AQ48" s="57">
        <v>13</v>
      </c>
      <c r="AR48" s="106">
        <f t="shared" si="5"/>
        <v>0.6772662717794173</v>
      </c>
      <c r="AS48" s="107">
        <v>0.684260779895352</v>
      </c>
      <c r="AT48" s="74">
        <v>297</v>
      </c>
      <c r="AU48" s="73">
        <v>108.4</v>
      </c>
      <c r="AV48" s="43">
        <v>14</v>
      </c>
      <c r="AW48" s="69">
        <v>0.005</v>
      </c>
      <c r="AX48" s="79">
        <v>0.005</v>
      </c>
    </row>
    <row r="49" spans="1:50" s="9" customFormat="1" ht="12.75" customHeight="1">
      <c r="A49" s="10">
        <v>14</v>
      </c>
      <c r="B49" s="11" t="s">
        <v>68</v>
      </c>
      <c r="C49" s="37">
        <v>14</v>
      </c>
      <c r="D49" s="47">
        <f>(G49+J49+M49+P49+S49+V49+Y49+AB49+AI49+AL49+AQ49+AV49)/10</f>
        <v>9.7</v>
      </c>
      <c r="E49" s="99">
        <v>2615.998</v>
      </c>
      <c r="F49" s="84">
        <v>107.8</v>
      </c>
      <c r="G49" s="127">
        <v>9</v>
      </c>
      <c r="H49" s="121">
        <v>2323.989</v>
      </c>
      <c r="I49" s="66">
        <v>104.7</v>
      </c>
      <c r="J49" s="40">
        <v>12</v>
      </c>
      <c r="K49" s="89">
        <v>348</v>
      </c>
      <c r="L49" s="91">
        <v>98.1</v>
      </c>
      <c r="M49" s="43">
        <v>9</v>
      </c>
      <c r="N49" s="89">
        <v>11.666</v>
      </c>
      <c r="O49" s="91">
        <v>108.4</v>
      </c>
      <c r="P49" s="43">
        <v>8</v>
      </c>
      <c r="Q49" s="89">
        <v>106.3</v>
      </c>
      <c r="R49" s="91">
        <v>124</v>
      </c>
      <c r="S49" s="43">
        <v>5</v>
      </c>
      <c r="T49" s="192" t="s">
        <v>16</v>
      </c>
      <c r="U49" s="133" t="s">
        <v>16</v>
      </c>
      <c r="V49" s="43"/>
      <c r="W49" s="89">
        <v>346.5</v>
      </c>
      <c r="X49" s="91">
        <v>97</v>
      </c>
      <c r="Y49" s="43">
        <v>14</v>
      </c>
      <c r="Z49" s="72" t="s">
        <v>16</v>
      </c>
      <c r="AA49" s="73" t="s">
        <v>16</v>
      </c>
      <c r="AB49" s="43"/>
      <c r="AC49" s="58">
        <v>423.116</v>
      </c>
      <c r="AD49" s="100">
        <v>372.791</v>
      </c>
      <c r="AE49" s="95">
        <f t="shared" si="4"/>
        <v>50.32499999999999</v>
      </c>
      <c r="AF49" s="55">
        <f t="shared" si="6"/>
        <v>113.4995211794276</v>
      </c>
      <c r="AG49" s="83">
        <v>487.167</v>
      </c>
      <c r="AH49" s="56">
        <v>124.9</v>
      </c>
      <c r="AI49" s="57">
        <v>10</v>
      </c>
      <c r="AJ49" s="83">
        <v>64.051</v>
      </c>
      <c r="AK49" s="56" t="s">
        <v>125</v>
      </c>
      <c r="AL49" s="57">
        <v>10</v>
      </c>
      <c r="AM49" s="69">
        <v>0.4</v>
      </c>
      <c r="AN49" s="78">
        <v>0.375</v>
      </c>
      <c r="AO49" s="86">
        <v>22203</v>
      </c>
      <c r="AP49" s="84">
        <v>108.4</v>
      </c>
      <c r="AQ49" s="57">
        <v>14</v>
      </c>
      <c r="AR49" s="69">
        <f t="shared" si="5"/>
        <v>0.7690948768575289</v>
      </c>
      <c r="AS49" s="78">
        <v>0.7827216132605126</v>
      </c>
      <c r="AT49" s="74">
        <v>199</v>
      </c>
      <c r="AU49" s="73">
        <v>82.6</v>
      </c>
      <c r="AV49" s="43">
        <v>6</v>
      </c>
      <c r="AW49" s="69">
        <v>0.009000000000000001</v>
      </c>
      <c r="AX49" s="79">
        <v>0.01</v>
      </c>
    </row>
    <row r="50" spans="1:50" s="9" customFormat="1" ht="13.5" customHeight="1">
      <c r="A50" s="10">
        <v>4</v>
      </c>
      <c r="B50" s="11" t="s">
        <v>49</v>
      </c>
      <c r="C50" s="37">
        <v>15</v>
      </c>
      <c r="D50" s="47">
        <f>(G50+J50+M50+P50+S50+V50+Y50+AB50+AI50+AL50+AQ50+AV50)/11</f>
        <v>9.727272727272727</v>
      </c>
      <c r="E50" s="99">
        <v>3346.561</v>
      </c>
      <c r="F50" s="84">
        <v>103.7</v>
      </c>
      <c r="G50" s="127">
        <v>12</v>
      </c>
      <c r="H50" s="121">
        <v>3225.048</v>
      </c>
      <c r="I50" s="66">
        <v>106.5</v>
      </c>
      <c r="J50" s="40">
        <v>11</v>
      </c>
      <c r="K50" s="94">
        <v>2913.7</v>
      </c>
      <c r="L50" s="91">
        <v>50.2</v>
      </c>
      <c r="M50" s="43">
        <v>13</v>
      </c>
      <c r="N50" s="89">
        <v>55.266</v>
      </c>
      <c r="O50" s="91">
        <v>108.6</v>
      </c>
      <c r="P50" s="43">
        <v>7</v>
      </c>
      <c r="Q50" s="89">
        <v>1.7</v>
      </c>
      <c r="R50" s="91">
        <v>119.9</v>
      </c>
      <c r="S50" s="43">
        <v>6</v>
      </c>
      <c r="T50" s="132">
        <v>36.6</v>
      </c>
      <c r="U50" s="91">
        <v>102.9</v>
      </c>
      <c r="V50" s="43">
        <v>11</v>
      </c>
      <c r="W50" s="94">
        <v>3660.6</v>
      </c>
      <c r="X50" s="91">
        <v>104</v>
      </c>
      <c r="Y50" s="43">
        <v>9</v>
      </c>
      <c r="Z50" s="72" t="s">
        <v>16</v>
      </c>
      <c r="AA50" s="73" t="s">
        <v>16</v>
      </c>
      <c r="AB50" s="43"/>
      <c r="AC50" s="58">
        <v>572.383</v>
      </c>
      <c r="AD50" s="100">
        <v>415.669</v>
      </c>
      <c r="AE50" s="95">
        <f t="shared" si="4"/>
        <v>156.71400000000006</v>
      </c>
      <c r="AF50" s="55">
        <f t="shared" si="6"/>
        <v>137.70163278955133</v>
      </c>
      <c r="AG50" s="83">
        <v>748.194</v>
      </c>
      <c r="AH50" s="56">
        <v>147.6</v>
      </c>
      <c r="AI50" s="57">
        <v>6</v>
      </c>
      <c r="AJ50" s="83">
        <v>175.811</v>
      </c>
      <c r="AK50" s="56">
        <v>192.9</v>
      </c>
      <c r="AL50" s="57">
        <v>9</v>
      </c>
      <c r="AM50" s="69">
        <v>0.14800000000000002</v>
      </c>
      <c r="AN50" s="78">
        <v>0.185</v>
      </c>
      <c r="AO50" s="86">
        <v>21169</v>
      </c>
      <c r="AP50" s="84">
        <v>109.6</v>
      </c>
      <c r="AQ50" s="57">
        <v>8</v>
      </c>
      <c r="AR50" s="82">
        <f t="shared" si="5"/>
        <v>0.7332779105615019</v>
      </c>
      <c r="AS50" s="79">
        <v>0.7294427682083795</v>
      </c>
      <c r="AT50" s="74">
        <v>387</v>
      </c>
      <c r="AU50" s="73">
        <v>109.6</v>
      </c>
      <c r="AV50" s="43">
        <v>15</v>
      </c>
      <c r="AW50" s="69">
        <v>0.006999999999999999</v>
      </c>
      <c r="AX50" s="79">
        <v>0.006</v>
      </c>
    </row>
    <row r="51" spans="1:50" s="9" customFormat="1" ht="13.5" customHeight="1">
      <c r="A51" s="175"/>
      <c r="B51" s="136" t="s">
        <v>91</v>
      </c>
      <c r="C51" s="137" t="s">
        <v>92</v>
      </c>
      <c r="D51" s="138"/>
      <c r="E51" s="177"/>
      <c r="F51" s="140"/>
      <c r="G51" s="141"/>
      <c r="H51" s="179"/>
      <c r="I51" s="142"/>
      <c r="J51" s="141"/>
      <c r="K51" s="179"/>
      <c r="L51" s="142"/>
      <c r="M51" s="141"/>
      <c r="N51" s="179"/>
      <c r="O51" s="142"/>
      <c r="P51" s="141"/>
      <c r="Q51" s="180"/>
      <c r="R51" s="181"/>
      <c r="S51" s="145"/>
      <c r="T51" s="182"/>
      <c r="U51" s="140"/>
      <c r="V51" s="145"/>
      <c r="W51" s="180"/>
      <c r="X51" s="144"/>
      <c r="Y51" s="145"/>
      <c r="Z51" s="180"/>
      <c r="AA51" s="144"/>
      <c r="AB51" s="147"/>
      <c r="AC51" s="184"/>
      <c r="AD51" s="144"/>
      <c r="AE51" s="145"/>
      <c r="AF51" s="180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6"/>
    </row>
    <row r="52" spans="1:50" s="9" customFormat="1" ht="13.5" customHeight="1">
      <c r="A52" s="10">
        <v>4</v>
      </c>
      <c r="B52" s="11" t="s">
        <v>52</v>
      </c>
      <c r="C52" s="37">
        <v>1</v>
      </c>
      <c r="D52" s="47">
        <f>(G52+J52+M52+P52+S52+V52+Y52+AB52+AI52+AL52+AQ52+AV52)/11</f>
        <v>3.5454545454545454</v>
      </c>
      <c r="E52" s="99">
        <v>2097.147</v>
      </c>
      <c r="F52" s="84">
        <v>90.9</v>
      </c>
      <c r="G52" s="127">
        <v>7</v>
      </c>
      <c r="H52" s="121">
        <v>4255.464</v>
      </c>
      <c r="I52" s="66">
        <v>143.5</v>
      </c>
      <c r="J52" s="40">
        <v>2</v>
      </c>
      <c r="K52" s="94">
        <v>7718.7</v>
      </c>
      <c r="L52" s="91" t="s">
        <v>137</v>
      </c>
      <c r="M52" s="43">
        <v>1</v>
      </c>
      <c r="N52" s="89">
        <v>32.564</v>
      </c>
      <c r="O52" s="91">
        <v>102.1</v>
      </c>
      <c r="P52" s="43">
        <v>3</v>
      </c>
      <c r="Q52" s="89">
        <v>144.2</v>
      </c>
      <c r="R52" s="91">
        <v>102.1</v>
      </c>
      <c r="S52" s="43">
        <v>3</v>
      </c>
      <c r="T52" s="89">
        <v>61.3</v>
      </c>
      <c r="U52" s="91">
        <v>103.7</v>
      </c>
      <c r="V52" s="43">
        <v>6</v>
      </c>
      <c r="W52" s="94">
        <v>2009.3</v>
      </c>
      <c r="X52" s="91">
        <v>124.4</v>
      </c>
      <c r="Y52" s="43">
        <v>2</v>
      </c>
      <c r="Z52" s="72" t="s">
        <v>16</v>
      </c>
      <c r="AA52" s="73" t="s">
        <v>16</v>
      </c>
      <c r="AB52" s="43"/>
      <c r="AC52" s="59">
        <v>1618.277</v>
      </c>
      <c r="AD52" s="100">
        <v>737.827</v>
      </c>
      <c r="AE52" s="95">
        <f aca="true" t="shared" si="7" ref="AE52:AE59">AC52-AD52</f>
        <v>880.45</v>
      </c>
      <c r="AF52" s="55" t="s">
        <v>114</v>
      </c>
      <c r="AG52" s="86">
        <v>1660.014</v>
      </c>
      <c r="AH52" s="56" t="s">
        <v>116</v>
      </c>
      <c r="AI52" s="57">
        <v>2</v>
      </c>
      <c r="AJ52" s="83">
        <v>41.737</v>
      </c>
      <c r="AK52" s="56">
        <v>96.7</v>
      </c>
      <c r="AL52" s="54">
        <v>4</v>
      </c>
      <c r="AM52" s="69">
        <v>0.25</v>
      </c>
      <c r="AN52" s="78">
        <v>0.207</v>
      </c>
      <c r="AO52" s="86">
        <v>22074</v>
      </c>
      <c r="AP52" s="84">
        <v>116</v>
      </c>
      <c r="AQ52" s="57">
        <v>2</v>
      </c>
      <c r="AR52" s="122">
        <f aca="true" t="shared" si="8" ref="AR52:AR59">AO52/$AO$10</f>
        <v>0.7646264158786241</v>
      </c>
      <c r="AS52" s="78">
        <v>0.7254325325592942</v>
      </c>
      <c r="AT52" s="74">
        <v>354</v>
      </c>
      <c r="AU52" s="73">
        <v>114.6</v>
      </c>
      <c r="AV52" s="43">
        <v>7</v>
      </c>
      <c r="AW52" s="69">
        <v>0.01</v>
      </c>
      <c r="AX52" s="79">
        <v>0.008</v>
      </c>
    </row>
    <row r="53" spans="1:50" s="9" customFormat="1" ht="13.5" customHeight="1">
      <c r="A53" s="10">
        <v>8</v>
      </c>
      <c r="B53" s="11" t="s">
        <v>70</v>
      </c>
      <c r="C53" s="37">
        <v>2</v>
      </c>
      <c r="D53" s="47">
        <f>(G53+J53+M53+P53+S53+V53+Y53+AB53+AI53+AL53+AQ53+AV53)/11</f>
        <v>3.6363636363636362</v>
      </c>
      <c r="E53" s="88">
        <v>243.72</v>
      </c>
      <c r="F53" s="84">
        <v>115.2</v>
      </c>
      <c r="G53" s="127">
        <v>6</v>
      </c>
      <c r="H53" s="121">
        <v>3127.402</v>
      </c>
      <c r="I53" s="66">
        <v>113</v>
      </c>
      <c r="J53" s="40">
        <v>6</v>
      </c>
      <c r="K53" s="83">
        <v>30.9</v>
      </c>
      <c r="L53" s="84">
        <v>113.6</v>
      </c>
      <c r="M53" s="43">
        <v>4</v>
      </c>
      <c r="N53" s="83">
        <v>6.842</v>
      </c>
      <c r="O53" s="84">
        <v>128.2</v>
      </c>
      <c r="P53" s="43">
        <v>1</v>
      </c>
      <c r="Q53" s="83">
        <v>1.4</v>
      </c>
      <c r="R53" s="84">
        <v>107.4</v>
      </c>
      <c r="S53" s="43">
        <v>2</v>
      </c>
      <c r="T53" s="90">
        <v>18.3</v>
      </c>
      <c r="U53" s="91">
        <v>106.1</v>
      </c>
      <c r="V53" s="43">
        <v>3</v>
      </c>
      <c r="W53" s="83">
        <v>672.5</v>
      </c>
      <c r="X53" s="84">
        <v>155.9</v>
      </c>
      <c r="Y53" s="43">
        <v>1</v>
      </c>
      <c r="Z53" s="72" t="s">
        <v>16</v>
      </c>
      <c r="AA53" s="73" t="s">
        <v>16</v>
      </c>
      <c r="AB53" s="43"/>
      <c r="AC53" s="58">
        <v>887.921</v>
      </c>
      <c r="AD53" s="100">
        <v>609.617</v>
      </c>
      <c r="AE53" s="95">
        <f t="shared" si="7"/>
        <v>278.3040000000001</v>
      </c>
      <c r="AF53" s="55">
        <f>AC53/AD53*100</f>
        <v>145.6522701958771</v>
      </c>
      <c r="AG53" s="83">
        <v>909.558</v>
      </c>
      <c r="AH53" s="56">
        <v>146.3</v>
      </c>
      <c r="AI53" s="57">
        <v>3</v>
      </c>
      <c r="AJ53" s="83">
        <v>21.637</v>
      </c>
      <c r="AK53" s="56">
        <v>176.6</v>
      </c>
      <c r="AL53" s="57">
        <v>7</v>
      </c>
      <c r="AM53" s="69">
        <v>0.25</v>
      </c>
      <c r="AN53" s="78">
        <v>0.16</v>
      </c>
      <c r="AO53" s="86">
        <v>21834</v>
      </c>
      <c r="AP53" s="84">
        <v>117.4</v>
      </c>
      <c r="AQ53" s="57">
        <v>1</v>
      </c>
      <c r="AR53" s="69">
        <f t="shared" si="8"/>
        <v>0.7563130001039177</v>
      </c>
      <c r="AS53" s="196">
        <v>0.7109956842225872</v>
      </c>
      <c r="AT53" s="74">
        <v>197</v>
      </c>
      <c r="AU53" s="73">
        <v>103.1</v>
      </c>
      <c r="AV53" s="43">
        <v>6</v>
      </c>
      <c r="AW53" s="69">
        <v>0.01</v>
      </c>
      <c r="AX53" s="79">
        <v>0.009000000000000001</v>
      </c>
    </row>
    <row r="54" spans="1:50" s="9" customFormat="1" ht="13.5" customHeight="1">
      <c r="A54" s="10">
        <v>3</v>
      </c>
      <c r="B54" s="11" t="s">
        <v>93</v>
      </c>
      <c r="C54" s="37">
        <v>3</v>
      </c>
      <c r="D54" s="47">
        <f>(G54+J54+M54+P54+S54+V54+Y54+AB54+AI54+AL54+AQ54+AV54)/11</f>
        <v>3.909090909090909</v>
      </c>
      <c r="E54" s="88">
        <v>478.775</v>
      </c>
      <c r="F54" s="84">
        <v>118.5</v>
      </c>
      <c r="G54" s="127">
        <v>5</v>
      </c>
      <c r="H54" s="65">
        <v>386.899</v>
      </c>
      <c r="I54" s="66">
        <v>181.1</v>
      </c>
      <c r="J54" s="40">
        <v>1</v>
      </c>
      <c r="K54" s="89">
        <v>17.2</v>
      </c>
      <c r="L54" s="91">
        <v>36.6</v>
      </c>
      <c r="M54" s="43">
        <v>8</v>
      </c>
      <c r="N54" s="89">
        <v>8.947</v>
      </c>
      <c r="O54" s="91">
        <v>63.3</v>
      </c>
      <c r="P54" s="43">
        <v>7</v>
      </c>
      <c r="Q54" s="89">
        <v>38.5</v>
      </c>
      <c r="R54" s="91" t="s">
        <v>114</v>
      </c>
      <c r="S54" s="43">
        <v>1</v>
      </c>
      <c r="T54" s="89">
        <v>24.8</v>
      </c>
      <c r="U54" s="91">
        <v>106</v>
      </c>
      <c r="V54" s="43">
        <v>4</v>
      </c>
      <c r="W54" s="89">
        <v>997.5</v>
      </c>
      <c r="X54" s="91">
        <v>103.8</v>
      </c>
      <c r="Y54" s="43">
        <v>5</v>
      </c>
      <c r="Z54" s="72" t="s">
        <v>16</v>
      </c>
      <c r="AA54" s="73" t="s">
        <v>16</v>
      </c>
      <c r="AB54" s="43"/>
      <c r="AC54" s="58">
        <v>43.702</v>
      </c>
      <c r="AD54" s="100">
        <v>-12.597</v>
      </c>
      <c r="AE54" s="95">
        <f t="shared" si="7"/>
        <v>56.299</v>
      </c>
      <c r="AF54" s="55" t="s">
        <v>16</v>
      </c>
      <c r="AG54" s="83">
        <v>64.849</v>
      </c>
      <c r="AH54" s="56" t="s">
        <v>119</v>
      </c>
      <c r="AI54" s="57">
        <v>1</v>
      </c>
      <c r="AJ54" s="83">
        <v>21.147</v>
      </c>
      <c r="AK54" s="56">
        <v>76.9</v>
      </c>
      <c r="AL54" s="57">
        <v>3</v>
      </c>
      <c r="AM54" s="69">
        <v>0.462</v>
      </c>
      <c r="AN54" s="78">
        <v>0.28600000000000003</v>
      </c>
      <c r="AO54" s="86">
        <v>19575</v>
      </c>
      <c r="AP54" s="84">
        <v>111.4</v>
      </c>
      <c r="AQ54" s="57">
        <v>7</v>
      </c>
      <c r="AR54" s="106">
        <f t="shared" si="8"/>
        <v>0.6780629741244935</v>
      </c>
      <c r="AS54" s="107">
        <v>0.6636749035633808</v>
      </c>
      <c r="AT54" s="74">
        <v>157</v>
      </c>
      <c r="AU54" s="73">
        <v>69.2</v>
      </c>
      <c r="AV54" s="43">
        <v>1</v>
      </c>
      <c r="AW54" s="69">
        <v>0.008</v>
      </c>
      <c r="AX54" s="79">
        <v>0.01</v>
      </c>
    </row>
    <row r="55" spans="1:50" s="9" customFormat="1" ht="13.5" customHeight="1">
      <c r="A55" s="10">
        <v>6</v>
      </c>
      <c r="B55" s="11" t="s">
        <v>58</v>
      </c>
      <c r="C55" s="37">
        <v>4</v>
      </c>
      <c r="D55" s="47">
        <f>(G55+J55+M55+P55+S55+V55+Y55+AB55+AI55+AL55+AQ55+AV55)/11</f>
        <v>4.636363636363637</v>
      </c>
      <c r="E55" s="88">
        <v>24.018</v>
      </c>
      <c r="F55" s="84">
        <v>119.6</v>
      </c>
      <c r="G55" s="127">
        <v>4</v>
      </c>
      <c r="H55" s="121">
        <v>1307.661</v>
      </c>
      <c r="I55" s="66">
        <v>115.2</v>
      </c>
      <c r="J55" s="40">
        <v>4</v>
      </c>
      <c r="K55" s="89">
        <v>82.6</v>
      </c>
      <c r="L55" s="91">
        <v>132.2</v>
      </c>
      <c r="M55" s="43">
        <v>3</v>
      </c>
      <c r="N55" s="89">
        <v>10.36</v>
      </c>
      <c r="O55" s="91">
        <v>90.9</v>
      </c>
      <c r="P55" s="43">
        <v>5</v>
      </c>
      <c r="Q55" s="89">
        <v>165.4</v>
      </c>
      <c r="R55" s="91">
        <v>94.9</v>
      </c>
      <c r="S55" s="43">
        <v>4</v>
      </c>
      <c r="T55" s="89">
        <v>32.1</v>
      </c>
      <c r="U55" s="91">
        <v>103.7</v>
      </c>
      <c r="V55" s="43">
        <v>6</v>
      </c>
      <c r="W55" s="89">
        <v>464.3</v>
      </c>
      <c r="X55" s="91">
        <v>89.7</v>
      </c>
      <c r="Y55" s="43">
        <v>7</v>
      </c>
      <c r="Z55" s="72" t="s">
        <v>16</v>
      </c>
      <c r="AA55" s="73" t="s">
        <v>16</v>
      </c>
      <c r="AB55" s="43"/>
      <c r="AC55" s="58">
        <v>222.93</v>
      </c>
      <c r="AD55" s="100">
        <v>169.362</v>
      </c>
      <c r="AE55" s="95">
        <f t="shared" si="7"/>
        <v>53.56800000000001</v>
      </c>
      <c r="AF55" s="55">
        <f>AC55/AD55*100</f>
        <v>131.62929110426188</v>
      </c>
      <c r="AG55" s="83">
        <v>226.7</v>
      </c>
      <c r="AH55" s="56">
        <v>128.1</v>
      </c>
      <c r="AI55" s="57">
        <v>4</v>
      </c>
      <c r="AJ55" s="90">
        <v>3.77</v>
      </c>
      <c r="AK55" s="56">
        <v>49.3</v>
      </c>
      <c r="AL55" s="57">
        <v>1</v>
      </c>
      <c r="AM55" s="69">
        <v>0.182</v>
      </c>
      <c r="AN55" s="78">
        <v>0.273</v>
      </c>
      <c r="AO55" s="86">
        <v>19890</v>
      </c>
      <c r="AP55" s="84">
        <v>113.8</v>
      </c>
      <c r="AQ55" s="57">
        <v>5</v>
      </c>
      <c r="AR55" s="105">
        <f t="shared" si="8"/>
        <v>0.6889743323287956</v>
      </c>
      <c r="AS55" s="107">
        <v>0.6658518886300271</v>
      </c>
      <c r="AT55" s="74">
        <v>391</v>
      </c>
      <c r="AU55" s="73">
        <v>115.7</v>
      </c>
      <c r="AV55" s="43">
        <v>8</v>
      </c>
      <c r="AW55" s="69">
        <v>0.011000000000000001</v>
      </c>
      <c r="AX55" s="79">
        <v>0.009000000000000001</v>
      </c>
    </row>
    <row r="56" spans="1:50" s="9" customFormat="1" ht="13.5" customHeight="1">
      <c r="A56" s="10">
        <v>1</v>
      </c>
      <c r="B56" s="11" t="s">
        <v>72</v>
      </c>
      <c r="C56" s="37">
        <v>5</v>
      </c>
      <c r="D56" s="47">
        <f>(G56+J56+M56+P56+S56+V56+Y56+AB56+AI56+AL56+AQ56+AV56)/11</f>
        <v>4.7272727272727275</v>
      </c>
      <c r="E56" s="99">
        <v>3056.015</v>
      </c>
      <c r="F56" s="84">
        <v>685</v>
      </c>
      <c r="G56" s="127">
        <v>1</v>
      </c>
      <c r="H56" s="121">
        <v>1763.35</v>
      </c>
      <c r="I56" s="66">
        <v>111.6</v>
      </c>
      <c r="J56" s="40">
        <v>7</v>
      </c>
      <c r="K56" s="89">
        <v>41.8</v>
      </c>
      <c r="L56" s="91">
        <v>93.7</v>
      </c>
      <c r="M56" s="43">
        <v>5</v>
      </c>
      <c r="N56" s="89">
        <v>11.632</v>
      </c>
      <c r="O56" s="91">
        <v>87.7</v>
      </c>
      <c r="P56" s="43">
        <v>6</v>
      </c>
      <c r="Q56" s="89">
        <v>21</v>
      </c>
      <c r="R56" s="91">
        <v>72.5</v>
      </c>
      <c r="S56" s="43">
        <v>5</v>
      </c>
      <c r="T56" s="89">
        <v>31.1</v>
      </c>
      <c r="U56" s="91">
        <v>101.2</v>
      </c>
      <c r="V56" s="43">
        <v>7</v>
      </c>
      <c r="W56" s="89">
        <v>642.6</v>
      </c>
      <c r="X56" s="91">
        <v>105.2</v>
      </c>
      <c r="Y56" s="43">
        <v>4</v>
      </c>
      <c r="Z56" s="72" t="s">
        <v>16</v>
      </c>
      <c r="AA56" s="73" t="s">
        <v>16</v>
      </c>
      <c r="AB56" s="43"/>
      <c r="AC56" s="58">
        <v>338.987</v>
      </c>
      <c r="AD56" s="100">
        <v>273.966</v>
      </c>
      <c r="AE56" s="95">
        <f t="shared" si="7"/>
        <v>65.02100000000002</v>
      </c>
      <c r="AF56" s="55">
        <f>AC56/AD56*100</f>
        <v>123.733236971011</v>
      </c>
      <c r="AG56" s="83">
        <v>361.373</v>
      </c>
      <c r="AH56" s="56">
        <v>124.6</v>
      </c>
      <c r="AI56" s="57">
        <v>6</v>
      </c>
      <c r="AJ56" s="83">
        <v>22.386</v>
      </c>
      <c r="AK56" s="56">
        <v>140.3</v>
      </c>
      <c r="AL56" s="57">
        <v>6</v>
      </c>
      <c r="AM56" s="69">
        <v>0.28600000000000003</v>
      </c>
      <c r="AN56" s="78">
        <v>0.222</v>
      </c>
      <c r="AO56" s="86">
        <v>20401</v>
      </c>
      <c r="AP56" s="84">
        <v>115.5</v>
      </c>
      <c r="AQ56" s="57">
        <v>3</v>
      </c>
      <c r="AR56" s="122">
        <f t="shared" si="8"/>
        <v>0.7066749800824413</v>
      </c>
      <c r="AS56" s="107">
        <v>0.6652789978230149</v>
      </c>
      <c r="AT56" s="74">
        <v>148</v>
      </c>
      <c r="AU56" s="73">
        <v>77.9</v>
      </c>
      <c r="AV56" s="43">
        <v>2</v>
      </c>
      <c r="AW56" s="69">
        <v>0.009000000000000001</v>
      </c>
      <c r="AX56" s="79">
        <v>0.011000000000000001</v>
      </c>
    </row>
    <row r="57" spans="1:50" s="9" customFormat="1" ht="13.5" customHeight="1">
      <c r="A57" s="10">
        <v>5</v>
      </c>
      <c r="B57" s="11" t="s">
        <v>56</v>
      </c>
      <c r="C57" s="37">
        <v>6</v>
      </c>
      <c r="D57" s="47">
        <f>(G57+J57+M57+P57+S57+V57+Y57+AB57+AI57+AL57+AQ57+AV57)/10</f>
        <v>4.9</v>
      </c>
      <c r="E57" s="99">
        <v>3307.888</v>
      </c>
      <c r="F57" s="84">
        <v>124.8</v>
      </c>
      <c r="G57" s="127">
        <v>2</v>
      </c>
      <c r="H57" s="121">
        <v>4173.925</v>
      </c>
      <c r="I57" s="66">
        <v>116.9</v>
      </c>
      <c r="J57" s="40">
        <v>3</v>
      </c>
      <c r="K57" s="89">
        <v>63.3</v>
      </c>
      <c r="L57" s="91">
        <v>61.5</v>
      </c>
      <c r="M57" s="43">
        <v>6</v>
      </c>
      <c r="N57" s="89">
        <v>16.306</v>
      </c>
      <c r="O57" s="91">
        <v>46.7</v>
      </c>
      <c r="P57" s="43">
        <v>8</v>
      </c>
      <c r="Q57" s="90" t="s">
        <v>16</v>
      </c>
      <c r="R57" s="91" t="s">
        <v>16</v>
      </c>
      <c r="S57" s="43"/>
      <c r="T57" s="89">
        <v>65.1</v>
      </c>
      <c r="U57" s="91">
        <v>108.9</v>
      </c>
      <c r="V57" s="43">
        <v>1</v>
      </c>
      <c r="W57" s="94">
        <v>1142.6</v>
      </c>
      <c r="X57" s="91">
        <v>101.2</v>
      </c>
      <c r="Y57" s="43">
        <v>6</v>
      </c>
      <c r="Z57" s="72" t="s">
        <v>16</v>
      </c>
      <c r="AA57" s="73" t="s">
        <v>16</v>
      </c>
      <c r="AB57" s="43"/>
      <c r="AC57" s="58">
        <v>759.696</v>
      </c>
      <c r="AD57" s="100">
        <v>724.24</v>
      </c>
      <c r="AE57" s="95">
        <f t="shared" si="7"/>
        <v>35.45600000000002</v>
      </c>
      <c r="AF57" s="55">
        <f>AC57/AD57*100</f>
        <v>104.89561471335469</v>
      </c>
      <c r="AG57" s="83">
        <v>780.542</v>
      </c>
      <c r="AH57" s="56">
        <v>104.7</v>
      </c>
      <c r="AI57" s="57">
        <v>8</v>
      </c>
      <c r="AJ57" s="83">
        <v>20.846</v>
      </c>
      <c r="AK57" s="56">
        <v>97.2</v>
      </c>
      <c r="AL57" s="57">
        <v>5</v>
      </c>
      <c r="AM57" s="69">
        <v>0.261</v>
      </c>
      <c r="AN57" s="78">
        <v>0.14800000000000002</v>
      </c>
      <c r="AO57" s="86">
        <v>20425</v>
      </c>
      <c r="AP57" s="84">
        <v>111.6</v>
      </c>
      <c r="AQ57" s="57">
        <v>6</v>
      </c>
      <c r="AR57" s="82">
        <f t="shared" si="8"/>
        <v>0.707506321659912</v>
      </c>
      <c r="AS57" s="107">
        <v>0.6984302791887866</v>
      </c>
      <c r="AT57" s="74">
        <v>445</v>
      </c>
      <c r="AU57" s="73">
        <v>85.2</v>
      </c>
      <c r="AV57" s="43">
        <v>4</v>
      </c>
      <c r="AW57" s="69">
        <v>0.009000000000000001</v>
      </c>
      <c r="AX57" s="79">
        <v>0.011000000000000001</v>
      </c>
    </row>
    <row r="58" spans="1:50" s="9" customFormat="1" ht="13.5" customHeight="1">
      <c r="A58" s="10">
        <v>7</v>
      </c>
      <c r="B58" s="11" t="s">
        <v>62</v>
      </c>
      <c r="C58" s="37">
        <v>7</v>
      </c>
      <c r="D58" s="47">
        <f>(G58+J58+M58+P58+S58+V58+Y58+AB58+AI58+AL58+AQ58+AV58)/11</f>
        <v>4.909090909090909</v>
      </c>
      <c r="E58" s="99">
        <v>2257.981</v>
      </c>
      <c r="F58" s="84">
        <v>121.6</v>
      </c>
      <c r="G58" s="127">
        <v>3</v>
      </c>
      <c r="H58" s="121">
        <v>2519.314</v>
      </c>
      <c r="I58" s="66">
        <v>104.7</v>
      </c>
      <c r="J58" s="40">
        <v>8</v>
      </c>
      <c r="K58" s="89">
        <v>73.1</v>
      </c>
      <c r="L58" s="91" t="s">
        <v>136</v>
      </c>
      <c r="M58" s="43">
        <v>2</v>
      </c>
      <c r="N58" s="89">
        <v>25.139</v>
      </c>
      <c r="O58" s="91">
        <v>106</v>
      </c>
      <c r="P58" s="43">
        <v>2</v>
      </c>
      <c r="Q58" s="89">
        <v>11.3</v>
      </c>
      <c r="R58" s="91">
        <v>65.8</v>
      </c>
      <c r="S58" s="43">
        <v>6</v>
      </c>
      <c r="T58" s="89">
        <v>25</v>
      </c>
      <c r="U58" s="91">
        <v>104.4</v>
      </c>
      <c r="V58" s="43">
        <v>5</v>
      </c>
      <c r="W58" s="89">
        <v>847.5</v>
      </c>
      <c r="X58" s="91">
        <v>85.2</v>
      </c>
      <c r="Y58" s="43">
        <v>8</v>
      </c>
      <c r="Z58" s="72" t="s">
        <v>16</v>
      </c>
      <c r="AA58" s="73" t="s">
        <v>16</v>
      </c>
      <c r="AB58" s="43"/>
      <c r="AC58" s="58">
        <v>707.761</v>
      </c>
      <c r="AD58" s="100">
        <v>608.438</v>
      </c>
      <c r="AE58" s="95">
        <f t="shared" si="7"/>
        <v>99.32299999999998</v>
      </c>
      <c r="AF58" s="55">
        <f>AC58/AD58*100</f>
        <v>116.32425982598062</v>
      </c>
      <c r="AG58" s="83">
        <v>713.997</v>
      </c>
      <c r="AH58" s="56">
        <v>115.2</v>
      </c>
      <c r="AI58" s="57">
        <v>7</v>
      </c>
      <c r="AJ58" s="89">
        <v>6.236</v>
      </c>
      <c r="AK58" s="56">
        <v>55.3</v>
      </c>
      <c r="AL58" s="57">
        <v>2</v>
      </c>
      <c r="AM58" s="69">
        <v>0.188</v>
      </c>
      <c r="AN58" s="78">
        <v>0.316</v>
      </c>
      <c r="AO58" s="86">
        <v>20938</v>
      </c>
      <c r="AP58" s="84">
        <v>110.4</v>
      </c>
      <c r="AQ58" s="57">
        <v>8</v>
      </c>
      <c r="AR58" s="69">
        <f t="shared" si="8"/>
        <v>0.725276247878347</v>
      </c>
      <c r="AS58" s="78">
        <v>0.7224916930832983</v>
      </c>
      <c r="AT58" s="74">
        <v>314</v>
      </c>
      <c r="AU58" s="73">
        <v>80.1</v>
      </c>
      <c r="AV58" s="43">
        <v>3</v>
      </c>
      <c r="AW58" s="69">
        <v>0.013999999999999999</v>
      </c>
      <c r="AX58" s="79">
        <v>0.017</v>
      </c>
    </row>
    <row r="59" spans="1:50" s="9" customFormat="1" ht="13.5" customHeight="1">
      <c r="A59" s="10">
        <v>2</v>
      </c>
      <c r="B59" s="12" t="s">
        <v>46</v>
      </c>
      <c r="C59" s="38">
        <v>8</v>
      </c>
      <c r="D59" s="48">
        <f>(G59+J59+M59+P59+S59+V59+Y59+AB59+AI59+AL59+AQ59+AV59)/10</f>
        <v>5.1</v>
      </c>
      <c r="E59" s="189">
        <v>576.966</v>
      </c>
      <c r="F59" s="85">
        <v>64.1</v>
      </c>
      <c r="G59" s="128">
        <v>8</v>
      </c>
      <c r="H59" s="134">
        <v>2285.642</v>
      </c>
      <c r="I59" s="67">
        <v>114.1</v>
      </c>
      <c r="J59" s="41">
        <v>5</v>
      </c>
      <c r="K59" s="187">
        <v>116.1</v>
      </c>
      <c r="L59" s="104">
        <v>43.3</v>
      </c>
      <c r="M59" s="44">
        <v>7</v>
      </c>
      <c r="N59" s="187">
        <v>9.321</v>
      </c>
      <c r="O59" s="104">
        <v>93.2</v>
      </c>
      <c r="P59" s="44">
        <v>4</v>
      </c>
      <c r="Q59" s="123" t="s">
        <v>16</v>
      </c>
      <c r="R59" s="104" t="s">
        <v>16</v>
      </c>
      <c r="S59" s="44"/>
      <c r="T59" s="187">
        <v>28.1</v>
      </c>
      <c r="U59" s="104">
        <v>107.7</v>
      </c>
      <c r="V59" s="44">
        <v>2</v>
      </c>
      <c r="W59" s="187">
        <v>936.1</v>
      </c>
      <c r="X59" s="104">
        <v>108.3</v>
      </c>
      <c r="Y59" s="44">
        <v>3</v>
      </c>
      <c r="Z59" s="75" t="s">
        <v>16</v>
      </c>
      <c r="AA59" s="76" t="s">
        <v>16</v>
      </c>
      <c r="AB59" s="44"/>
      <c r="AC59" s="63">
        <v>712.947</v>
      </c>
      <c r="AD59" s="102">
        <v>618.335</v>
      </c>
      <c r="AE59" s="98">
        <f t="shared" si="7"/>
        <v>94.61199999999997</v>
      </c>
      <c r="AF59" s="60">
        <f>AC59/AD59*100</f>
        <v>115.30109083263926</v>
      </c>
      <c r="AG59" s="63">
        <v>791.288</v>
      </c>
      <c r="AH59" s="61">
        <v>125.6</v>
      </c>
      <c r="AI59" s="62">
        <v>5</v>
      </c>
      <c r="AJ59" s="198">
        <v>78.341</v>
      </c>
      <c r="AK59" s="61" t="s">
        <v>129</v>
      </c>
      <c r="AL59" s="62">
        <v>8</v>
      </c>
      <c r="AM59" s="70">
        <v>0.133</v>
      </c>
      <c r="AN59" s="80">
        <v>0.222</v>
      </c>
      <c r="AO59" s="87">
        <v>20254</v>
      </c>
      <c r="AP59" s="85">
        <v>114.6</v>
      </c>
      <c r="AQ59" s="62">
        <v>4</v>
      </c>
      <c r="AR59" s="199">
        <f t="shared" si="8"/>
        <v>0.7015830129204337</v>
      </c>
      <c r="AS59" s="108">
        <v>0.6680670664171409</v>
      </c>
      <c r="AT59" s="77">
        <v>150</v>
      </c>
      <c r="AU59" s="76">
        <v>85.7</v>
      </c>
      <c r="AV59" s="44">
        <v>5</v>
      </c>
      <c r="AW59" s="70">
        <v>0.005</v>
      </c>
      <c r="AX59" s="81">
        <v>0.006</v>
      </c>
    </row>
    <row r="60" spans="3:38" s="13" customFormat="1" ht="6" customHeight="1">
      <c r="C60" s="14"/>
      <c r="D60" s="15"/>
      <c r="E60" s="18"/>
      <c r="F60" s="19"/>
      <c r="G60" s="129"/>
      <c r="H60" s="18"/>
      <c r="I60" s="19"/>
      <c r="J60" s="17"/>
      <c r="K60" s="20"/>
      <c r="L60" s="16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2"/>
      <c r="X60" s="16"/>
      <c r="Y60" s="17"/>
      <c r="AL60" s="30"/>
    </row>
    <row r="61" spans="3:38" s="30" customFormat="1" ht="13.5">
      <c r="C61" s="31" t="s">
        <v>24</v>
      </c>
      <c r="X61" s="32"/>
      <c r="AL61" s="1"/>
    </row>
    <row r="62" spans="3:38" s="30" customFormat="1" ht="13.5">
      <c r="C62" s="31" t="s">
        <v>25</v>
      </c>
      <c r="X62" s="32"/>
      <c r="AC62" s="33" t="s">
        <v>30</v>
      </c>
      <c r="AL62" s="1"/>
    </row>
    <row r="63" spans="3:24" ht="13.5">
      <c r="C63" s="33" t="s">
        <v>26</v>
      </c>
      <c r="E63" s="1"/>
      <c r="F63" s="1"/>
      <c r="G63" s="1"/>
      <c r="H63" s="1"/>
      <c r="I63" s="1"/>
      <c r="J63" s="1"/>
      <c r="X63" s="34"/>
    </row>
    <row r="64" spans="5:24" ht="12.75">
      <c r="E64" s="1"/>
      <c r="F64" s="1"/>
      <c r="G64" s="1"/>
      <c r="H64" s="1"/>
      <c r="I64" s="1"/>
      <c r="J64" s="1"/>
      <c r="X64" s="34"/>
    </row>
    <row r="65" spans="5:24" ht="12.75">
      <c r="E65" s="1"/>
      <c r="F65" s="1"/>
      <c r="G65" s="1"/>
      <c r="H65" s="1"/>
      <c r="I65" s="1"/>
      <c r="J65" s="1"/>
      <c r="X65" s="34"/>
    </row>
    <row r="66" spans="5:24" ht="12.75">
      <c r="E66" s="1"/>
      <c r="F66" s="1"/>
      <c r="G66" s="1"/>
      <c r="H66" s="1"/>
      <c r="I66" s="1"/>
      <c r="J66" s="1"/>
      <c r="X66" s="34"/>
    </row>
    <row r="67" spans="5:24" ht="12.75">
      <c r="E67" s="1"/>
      <c r="F67" s="1"/>
      <c r="G67" s="1"/>
      <c r="H67" s="1"/>
      <c r="I67" s="1"/>
      <c r="J67" s="1"/>
      <c r="X67" s="34"/>
    </row>
    <row r="68" spans="5:24" ht="12.75">
      <c r="E68" s="1"/>
      <c r="F68" s="1"/>
      <c r="G68" s="1"/>
      <c r="H68" s="1"/>
      <c r="I68" s="1"/>
      <c r="J68" s="1"/>
      <c r="X68" s="34"/>
    </row>
    <row r="69" spans="5:24" ht="12.75">
      <c r="E69" s="1"/>
      <c r="F69" s="1"/>
      <c r="G69" s="1"/>
      <c r="H69" s="1"/>
      <c r="I69" s="1"/>
      <c r="J69" s="1"/>
      <c r="X69" s="34"/>
    </row>
    <row r="70" spans="5:24" ht="12.75">
      <c r="E70" s="1"/>
      <c r="F70" s="1"/>
      <c r="G70" s="1"/>
      <c r="H70" s="1"/>
      <c r="I70" s="1"/>
      <c r="J70" s="1"/>
      <c r="X70" s="34"/>
    </row>
    <row r="71" spans="5:24" ht="12.75">
      <c r="E71" s="1"/>
      <c r="F71" s="1"/>
      <c r="G71" s="1"/>
      <c r="H71" s="1"/>
      <c r="I71" s="1"/>
      <c r="J71" s="1"/>
      <c r="X71" s="34"/>
    </row>
    <row r="72" spans="5:24" ht="12.75">
      <c r="E72" s="1"/>
      <c r="F72" s="1"/>
      <c r="G72" s="1"/>
      <c r="H72" s="1"/>
      <c r="I72" s="1"/>
      <c r="J72" s="1"/>
      <c r="X72" s="34"/>
    </row>
    <row r="73" spans="5:24" ht="12.75">
      <c r="E73" s="1"/>
      <c r="F73" s="1"/>
      <c r="G73" s="1"/>
      <c r="H73" s="1"/>
      <c r="I73" s="1"/>
      <c r="J73" s="1"/>
      <c r="X73" s="34"/>
    </row>
    <row r="74" ht="12.75">
      <c r="X74" s="34"/>
    </row>
    <row r="75" ht="12.75">
      <c r="X75" s="34"/>
    </row>
    <row r="76" ht="12.75">
      <c r="X76" s="34"/>
    </row>
    <row r="77" ht="12.75">
      <c r="X77" s="34"/>
    </row>
    <row r="78" ht="12.75">
      <c r="X78" s="34"/>
    </row>
    <row r="79" ht="12.75">
      <c r="X79" s="34"/>
    </row>
    <row r="80" ht="12.75">
      <c r="X80" s="34"/>
    </row>
    <row r="81" ht="12.75">
      <c r="X81" s="34"/>
    </row>
    <row r="82" ht="12.75">
      <c r="X82" s="34"/>
    </row>
    <row r="83" ht="12.75">
      <c r="X83" s="34"/>
    </row>
    <row r="84" ht="12.75">
      <c r="X84" s="34"/>
    </row>
    <row r="85" ht="12.75">
      <c r="X85" s="34"/>
    </row>
    <row r="86" ht="12.75">
      <c r="X86" s="34"/>
    </row>
    <row r="87" ht="12.75">
      <c r="X87" s="34"/>
    </row>
    <row r="88" ht="12.75">
      <c r="X88" s="34"/>
    </row>
    <row r="89" ht="12.75">
      <c r="X89" s="34"/>
    </row>
    <row r="90" ht="12.75">
      <c r="X90" s="34"/>
    </row>
    <row r="91" ht="12.75">
      <c r="X91" s="34"/>
    </row>
    <row r="92" ht="12.75">
      <c r="X92" s="34"/>
    </row>
    <row r="93" ht="12.75">
      <c r="X93" s="34"/>
    </row>
    <row r="94" ht="12.75">
      <c r="X94" s="34"/>
    </row>
    <row r="95" ht="12.75">
      <c r="X95" s="34"/>
    </row>
    <row r="96" ht="12.75">
      <c r="X96" s="34"/>
    </row>
    <row r="97" ht="12.75">
      <c r="X97" s="34"/>
    </row>
    <row r="98" ht="12.75">
      <c r="X98" s="34"/>
    </row>
    <row r="99" ht="12.75">
      <c r="X99" s="34"/>
    </row>
    <row r="100" ht="12.75">
      <c r="X100" s="34"/>
    </row>
    <row r="101" ht="12.75">
      <c r="X101" s="34"/>
    </row>
    <row r="102" ht="12.75">
      <c r="X102" s="34"/>
    </row>
    <row r="103" ht="12.75">
      <c r="X103" s="34"/>
    </row>
    <row r="104" ht="12.75">
      <c r="X104" s="34"/>
    </row>
    <row r="105" ht="12.75">
      <c r="X105" s="34"/>
    </row>
    <row r="106" ht="12.75">
      <c r="X106" s="34"/>
    </row>
  </sheetData>
  <sheetProtection/>
  <mergeCells count="54">
    <mergeCell ref="AW6:AX7"/>
    <mergeCell ref="AE7:AF7"/>
    <mergeCell ref="AC4:AN4"/>
    <mergeCell ref="AO4:AS5"/>
    <mergeCell ref="AT4:AX5"/>
    <mergeCell ref="AC5:AN5"/>
    <mergeCell ref="AC6:AF6"/>
    <mergeCell ref="AG6:AI7"/>
    <mergeCell ref="AJ6:AL7"/>
    <mergeCell ref="AM6:AN7"/>
    <mergeCell ref="W4:Y6"/>
    <mergeCell ref="AO6:AO8"/>
    <mergeCell ref="AP6:AP8"/>
    <mergeCell ref="AU6:AU8"/>
    <mergeCell ref="AQ6:AQ8"/>
    <mergeCell ref="AR6:AS7"/>
    <mergeCell ref="AT6:AT8"/>
    <mergeCell ref="W7:W8"/>
    <mergeCell ref="X7:X8"/>
    <mergeCell ref="Y7:Y8"/>
    <mergeCell ref="AV6:AV8"/>
    <mergeCell ref="U7:U8"/>
    <mergeCell ref="V7:V8"/>
    <mergeCell ref="Z7:Z8"/>
    <mergeCell ref="AA7:AA8"/>
    <mergeCell ref="AB7:AB8"/>
    <mergeCell ref="AC7:AC8"/>
    <mergeCell ref="AD7:AD8"/>
    <mergeCell ref="T4:V6"/>
    <mergeCell ref="Z4:AB6"/>
    <mergeCell ref="Q7:Q8"/>
    <mergeCell ref="R7:R8"/>
    <mergeCell ref="S7:S8"/>
    <mergeCell ref="T7:T8"/>
    <mergeCell ref="N7:N8"/>
    <mergeCell ref="O7:O8"/>
    <mergeCell ref="P7:P8"/>
    <mergeCell ref="G7:G8"/>
    <mergeCell ref="H7:H8"/>
    <mergeCell ref="I7:I8"/>
    <mergeCell ref="M7:M8"/>
    <mergeCell ref="K7:K8"/>
    <mergeCell ref="L7:L8"/>
    <mergeCell ref="J7:J8"/>
    <mergeCell ref="B4:B8"/>
    <mergeCell ref="C4:C8"/>
    <mergeCell ref="D4:D8"/>
    <mergeCell ref="N4:P6"/>
    <mergeCell ref="Q4:S6"/>
    <mergeCell ref="E7:E8"/>
    <mergeCell ref="F7:F8"/>
    <mergeCell ref="E4:G6"/>
    <mergeCell ref="H4:J6"/>
    <mergeCell ref="K4:M6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7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2014-12-22T08:53:43Z</dcterms:modified>
  <cp:category/>
  <cp:version/>
  <cp:contentType/>
  <cp:contentStatus/>
</cp:coreProperties>
</file>