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отов" sheetId="2" r:id="rId1"/>
  </sheets>
  <definedNames>
    <definedName name="__bookmark_1">#REF!</definedName>
    <definedName name="__bookmark_2">#REF!</definedName>
    <definedName name="_xlnm._FilterDatabase" localSheetId="0" hidden="1">готов!$A$12:$O$275</definedName>
    <definedName name="_xlnm.Print_Titles" localSheetId="0">готов!$12:$12</definedName>
    <definedName name="_xlnm.Print_Area" localSheetId="0">готов!$A$1:$O$283</definedName>
  </definedNames>
  <calcPr calcId="152511"/>
</workbook>
</file>

<file path=xl/calcChain.xml><?xml version="1.0" encoding="utf-8"?>
<calcChain xmlns="http://schemas.openxmlformats.org/spreadsheetml/2006/main">
  <c r="L189" i="2" l="1"/>
  <c r="M179" i="2"/>
  <c r="N179" i="2"/>
  <c r="O179" i="2"/>
  <c r="L179" i="2"/>
  <c r="M142" i="2"/>
  <c r="N142" i="2"/>
  <c r="O142" i="2"/>
  <c r="L142" i="2"/>
  <c r="M164" i="2"/>
  <c r="N164" i="2"/>
  <c r="O164" i="2"/>
  <c r="L164" i="2"/>
  <c r="O266" i="2" l="1"/>
  <c r="N266" i="2"/>
  <c r="M266" i="2"/>
  <c r="M265" i="2" s="1"/>
  <c r="N265" i="2"/>
  <c r="O262" i="2"/>
  <c r="N262" i="2"/>
  <c r="M262" i="2"/>
  <c r="M261" i="2" s="1"/>
  <c r="M260" i="2" s="1"/>
  <c r="N261" i="2"/>
  <c r="N260" i="2" s="1"/>
  <c r="O258" i="2"/>
  <c r="N258" i="2"/>
  <c r="N257" i="2" s="1"/>
  <c r="M258" i="2"/>
  <c r="O254" i="2"/>
  <c r="N254" i="2"/>
  <c r="M254" i="2"/>
  <c r="O247" i="2"/>
  <c r="N247" i="2"/>
  <c r="M247" i="2"/>
  <c r="O244" i="2"/>
  <c r="N244" i="2"/>
  <c r="M244" i="2"/>
  <c r="O242" i="2"/>
  <c r="N242" i="2"/>
  <c r="M242" i="2"/>
  <c r="O240" i="2"/>
  <c r="N240" i="2"/>
  <c r="M240" i="2"/>
  <c r="O238" i="2"/>
  <c r="N238" i="2"/>
  <c r="M238" i="2"/>
  <c r="O236" i="2"/>
  <c r="N236" i="2"/>
  <c r="M236" i="2"/>
  <c r="O230" i="2"/>
  <c r="N230" i="2"/>
  <c r="M230" i="2"/>
  <c r="O224" i="2"/>
  <c r="N224" i="2"/>
  <c r="M224" i="2"/>
  <c r="O222" i="2"/>
  <c r="N222" i="2"/>
  <c r="M222" i="2"/>
  <c r="O220" i="2"/>
  <c r="N220" i="2"/>
  <c r="M220" i="2"/>
  <c r="O218" i="2"/>
  <c r="N218" i="2"/>
  <c r="M218" i="2"/>
  <c r="O216" i="2"/>
  <c r="N216" i="2"/>
  <c r="M216" i="2"/>
  <c r="O214" i="2"/>
  <c r="N214" i="2"/>
  <c r="M214" i="2"/>
  <c r="O211" i="2"/>
  <c r="N211" i="2"/>
  <c r="M211" i="2"/>
  <c r="O209" i="2"/>
  <c r="N209" i="2"/>
  <c r="M209" i="2"/>
  <c r="O204" i="2"/>
  <c r="N204" i="2"/>
  <c r="M204" i="2"/>
  <c r="O202" i="2"/>
  <c r="N202" i="2"/>
  <c r="M202" i="2"/>
  <c r="O198" i="2"/>
  <c r="N198" i="2"/>
  <c r="M198" i="2"/>
  <c r="O189" i="2"/>
  <c r="N189" i="2"/>
  <c r="M189" i="2"/>
  <c r="O187" i="2"/>
  <c r="N187" i="2"/>
  <c r="M187" i="2"/>
  <c r="O185" i="2"/>
  <c r="N185" i="2"/>
  <c r="M185" i="2"/>
  <c r="O182" i="2"/>
  <c r="N182" i="2"/>
  <c r="M182" i="2"/>
  <c r="O172" i="2"/>
  <c r="N172" i="2"/>
  <c r="M172" i="2"/>
  <c r="O168" i="2"/>
  <c r="N168" i="2"/>
  <c r="M168" i="2"/>
  <c r="O162" i="2"/>
  <c r="N162" i="2"/>
  <c r="M162" i="2"/>
  <c r="O160" i="2"/>
  <c r="N160" i="2"/>
  <c r="M160" i="2"/>
  <c r="O158" i="2"/>
  <c r="N158" i="2"/>
  <c r="M158" i="2"/>
  <c r="O156" i="2"/>
  <c r="N156" i="2"/>
  <c r="M156" i="2"/>
  <c r="O154" i="2"/>
  <c r="N154" i="2"/>
  <c r="M154" i="2"/>
  <c r="O152" i="2"/>
  <c r="N152" i="2"/>
  <c r="M152" i="2"/>
  <c r="O150" i="2"/>
  <c r="N150" i="2"/>
  <c r="M150" i="2"/>
  <c r="O148" i="2"/>
  <c r="N148" i="2"/>
  <c r="M148" i="2"/>
  <c r="O146" i="2"/>
  <c r="N146" i="2"/>
  <c r="M146" i="2"/>
  <c r="O139" i="2"/>
  <c r="N139" i="2"/>
  <c r="M139" i="2"/>
  <c r="O136" i="2"/>
  <c r="N136" i="2"/>
  <c r="M136" i="2"/>
  <c r="O131" i="2"/>
  <c r="N131" i="2"/>
  <c r="M131" i="2"/>
  <c r="O127" i="2"/>
  <c r="N127" i="2"/>
  <c r="N126" i="2" s="1"/>
  <c r="M127" i="2"/>
  <c r="O123" i="2"/>
  <c r="N123" i="2"/>
  <c r="M123" i="2"/>
  <c r="O120" i="2"/>
  <c r="N120" i="2"/>
  <c r="M120" i="2"/>
  <c r="O107" i="2"/>
  <c r="N107" i="2"/>
  <c r="M107" i="2"/>
  <c r="O105" i="2"/>
  <c r="N105" i="2"/>
  <c r="M105" i="2"/>
  <c r="O101" i="2"/>
  <c r="N101" i="2"/>
  <c r="M101" i="2"/>
  <c r="O99" i="2"/>
  <c r="N99" i="2"/>
  <c r="M99" i="2"/>
  <c r="O94" i="2"/>
  <c r="N94" i="2"/>
  <c r="M94" i="2"/>
  <c r="N91" i="2"/>
  <c r="N90" i="2" s="1"/>
  <c r="O88" i="2"/>
  <c r="N88" i="2"/>
  <c r="M88" i="2"/>
  <c r="O86" i="2"/>
  <c r="N86" i="2"/>
  <c r="M86" i="2"/>
  <c r="O83" i="2"/>
  <c r="N83" i="2"/>
  <c r="M83" i="2"/>
  <c r="N82" i="2"/>
  <c r="O79" i="2"/>
  <c r="N79" i="2"/>
  <c r="M79" i="2"/>
  <c r="N78" i="2"/>
  <c r="O76" i="2"/>
  <c r="N76" i="2"/>
  <c r="M76" i="2"/>
  <c r="O74" i="2"/>
  <c r="N74" i="2"/>
  <c r="M74" i="2"/>
  <c r="O72" i="2"/>
  <c r="N72" i="2"/>
  <c r="M72" i="2"/>
  <c r="O69" i="2"/>
  <c r="N69" i="2"/>
  <c r="M69" i="2"/>
  <c r="O66" i="2"/>
  <c r="N66" i="2"/>
  <c r="M66" i="2"/>
  <c r="O63" i="2"/>
  <c r="N63" i="2"/>
  <c r="N62" i="2" s="1"/>
  <c r="N61" i="2" s="1"/>
  <c r="M63" i="2"/>
  <c r="O59" i="2"/>
  <c r="N59" i="2"/>
  <c r="M59" i="2"/>
  <c r="O57" i="2"/>
  <c r="N57" i="2"/>
  <c r="M57" i="2"/>
  <c r="O53" i="2"/>
  <c r="N53" i="2"/>
  <c r="N52" i="2" s="1"/>
  <c r="M53" i="2"/>
  <c r="O50" i="2"/>
  <c r="N50" i="2"/>
  <c r="M50" i="2"/>
  <c r="O48" i="2"/>
  <c r="N48" i="2"/>
  <c r="M48" i="2"/>
  <c r="O45" i="2"/>
  <c r="N45" i="2"/>
  <c r="M45" i="2"/>
  <c r="O43" i="2"/>
  <c r="N43" i="2"/>
  <c r="M43" i="2"/>
  <c r="O41" i="2"/>
  <c r="N41" i="2"/>
  <c r="M41" i="2"/>
  <c r="O37" i="2"/>
  <c r="N37" i="2"/>
  <c r="M37" i="2"/>
  <c r="O35" i="2"/>
  <c r="N35" i="2"/>
  <c r="M35" i="2"/>
  <c r="O33" i="2"/>
  <c r="N33" i="2"/>
  <c r="M33" i="2"/>
  <c r="O31" i="2"/>
  <c r="N31" i="2"/>
  <c r="M31" i="2"/>
  <c r="O19" i="2"/>
  <c r="N19" i="2"/>
  <c r="M19" i="2"/>
  <c r="O15" i="2"/>
  <c r="N15" i="2"/>
  <c r="M15" i="2"/>
  <c r="L123" i="2"/>
  <c r="N104" i="2" l="1"/>
  <c r="M130" i="2"/>
  <c r="N135" i="2"/>
  <c r="O30" i="2"/>
  <c r="N30" i="2"/>
  <c r="N29" i="2" s="1"/>
  <c r="N201" i="2"/>
  <c r="M213" i="2"/>
  <c r="N213" i="2"/>
  <c r="M229" i="2"/>
  <c r="O68" i="2"/>
  <c r="N68" i="2"/>
  <c r="O130" i="2"/>
  <c r="M184" i="2"/>
  <c r="N246" i="2"/>
  <c r="M257" i="2"/>
  <c r="O14" i="2"/>
  <c r="O29" i="2"/>
  <c r="M30" i="2"/>
  <c r="M52" i="2"/>
  <c r="O52" i="2"/>
  <c r="O62" i="2"/>
  <c r="M68" i="2"/>
  <c r="M78" i="2"/>
  <c r="O78" i="2"/>
  <c r="M82" i="2"/>
  <c r="O82" i="2"/>
  <c r="M91" i="2"/>
  <c r="O91" i="2"/>
  <c r="M126" i="2"/>
  <c r="O126" i="2"/>
  <c r="N130" i="2"/>
  <c r="O184" i="2"/>
  <c r="O40" i="2"/>
  <c r="O56" i="2"/>
  <c r="M62" i="2"/>
  <c r="M98" i="2"/>
  <c r="O98" i="2"/>
  <c r="O171" i="2"/>
  <c r="O208" i="2"/>
  <c r="O213" i="2"/>
  <c r="O257" i="2"/>
  <c r="O261" i="2"/>
  <c r="O265" i="2"/>
  <c r="N14" i="2"/>
  <c r="M14" i="2"/>
  <c r="N40" i="2"/>
  <c r="N39" i="2" s="1"/>
  <c r="M40" i="2"/>
  <c r="N56" i="2"/>
  <c r="M56" i="2"/>
  <c r="M85" i="2"/>
  <c r="O85" i="2"/>
  <c r="N85" i="2"/>
  <c r="M119" i="2"/>
  <c r="O119" i="2"/>
  <c r="N119" i="2"/>
  <c r="N171" i="2"/>
  <c r="M171" i="2"/>
  <c r="N208" i="2"/>
  <c r="M208" i="2"/>
  <c r="O229" i="2"/>
  <c r="N98" i="2"/>
  <c r="N97" i="2" s="1"/>
  <c r="M104" i="2"/>
  <c r="O104" i="2"/>
  <c r="M135" i="2"/>
  <c r="O135" i="2"/>
  <c r="N184" i="2"/>
  <c r="M201" i="2"/>
  <c r="O201" i="2"/>
  <c r="N229" i="2"/>
  <c r="M246" i="2"/>
  <c r="O246" i="2"/>
  <c r="N118" i="2"/>
  <c r="O65" i="2" l="1"/>
  <c r="N134" i="2"/>
  <c r="O118" i="2"/>
  <c r="N65" i="2"/>
  <c r="O207" i="2"/>
  <c r="O134" i="2"/>
  <c r="O97" i="2"/>
  <c r="M118" i="2"/>
  <c r="M39" i="2"/>
  <c r="M90" i="2"/>
  <c r="M65" i="2"/>
  <c r="M207" i="2"/>
  <c r="M134" i="2"/>
  <c r="M97" i="2"/>
  <c r="N207" i="2"/>
  <c r="N206" i="2" s="1"/>
  <c r="O260" i="2"/>
  <c r="M61" i="2"/>
  <c r="O39" i="2"/>
  <c r="O90" i="2"/>
  <c r="O61" i="2"/>
  <c r="M29" i="2"/>
  <c r="N13" i="2" l="1"/>
  <c r="N275" i="2"/>
  <c r="O13" i="2"/>
  <c r="M13" i="2"/>
  <c r="M206" i="2"/>
  <c r="O206" i="2"/>
  <c r="M275" i="2" l="1"/>
  <c r="O275" i="2"/>
  <c r="L266" i="2" l="1"/>
  <c r="L265" i="2" s="1"/>
  <c r="L262" i="2"/>
  <c r="L261" i="2" s="1"/>
  <c r="L260" i="2" s="1"/>
  <c r="L258" i="2"/>
  <c r="L257" i="2" s="1"/>
  <c r="L247" i="2"/>
  <c r="L244" i="2"/>
  <c r="L242" i="2"/>
  <c r="L240" i="2"/>
  <c r="L238" i="2"/>
  <c r="L236" i="2"/>
  <c r="L224" i="2"/>
  <c r="L222" i="2"/>
  <c r="L220" i="2"/>
  <c r="L218" i="2"/>
  <c r="L216" i="2"/>
  <c r="L214" i="2"/>
  <c r="L211" i="2"/>
  <c r="L209" i="2"/>
  <c r="L204" i="2"/>
  <c r="L202" i="2"/>
  <c r="L198" i="2"/>
  <c r="L187" i="2"/>
  <c r="L185" i="2"/>
  <c r="L182" i="2"/>
  <c r="L172" i="2"/>
  <c r="L168" i="2"/>
  <c r="L162" i="2"/>
  <c r="L160" i="2"/>
  <c r="L158" i="2"/>
  <c r="L156" i="2"/>
  <c r="L154" i="2"/>
  <c r="L152" i="2"/>
  <c r="L150" i="2"/>
  <c r="L148" i="2"/>
  <c r="L146" i="2"/>
  <c r="L139" i="2"/>
  <c r="L136" i="2"/>
  <c r="L131" i="2"/>
  <c r="L130" i="2" s="1"/>
  <c r="L127" i="2"/>
  <c r="L126" i="2" s="1"/>
  <c r="L120" i="2"/>
  <c r="L119" i="2" s="1"/>
  <c r="L107" i="2"/>
  <c r="L105" i="2"/>
  <c r="L101" i="2"/>
  <c r="L99" i="2"/>
  <c r="L94" i="2"/>
  <c r="L91" i="2" s="1"/>
  <c r="L90" i="2" s="1"/>
  <c r="L88" i="2"/>
  <c r="L86" i="2"/>
  <c r="L83" i="2"/>
  <c r="L82" i="2" s="1"/>
  <c r="L79" i="2"/>
  <c r="L78" i="2" s="1"/>
  <c r="L76" i="2"/>
  <c r="L74" i="2"/>
  <c r="L72" i="2"/>
  <c r="L69" i="2"/>
  <c r="L66" i="2"/>
  <c r="L63" i="2"/>
  <c r="L62" i="2" s="1"/>
  <c r="L61" i="2" s="1"/>
  <c r="L59" i="2"/>
  <c r="L57" i="2"/>
  <c r="L53" i="2"/>
  <c r="L52" i="2" s="1"/>
  <c r="L50" i="2"/>
  <c r="L48" i="2"/>
  <c r="L45" i="2"/>
  <c r="L43" i="2"/>
  <c r="L41" i="2"/>
  <c r="L37" i="2"/>
  <c r="L35" i="2"/>
  <c r="L33" i="2"/>
  <c r="L31" i="2"/>
  <c r="L19" i="2"/>
  <c r="L15" i="2"/>
  <c r="L213" i="2" l="1"/>
  <c r="L201" i="2"/>
  <c r="L85" i="2"/>
  <c r="L171" i="2"/>
  <c r="L98" i="2"/>
  <c r="L118" i="2"/>
  <c r="L14" i="2"/>
  <c r="L30" i="2"/>
  <c r="L29" i="2" s="1"/>
  <c r="L40" i="2"/>
  <c r="L39" i="2" s="1"/>
  <c r="L56" i="2"/>
  <c r="L68" i="2"/>
  <c r="L65" i="2" s="1"/>
  <c r="L184" i="2"/>
  <c r="L208" i="2"/>
  <c r="L230" i="2"/>
  <c r="L229" i="2" s="1"/>
  <c r="L254" i="2"/>
  <c r="L246" i="2" s="1"/>
  <c r="L135" i="2"/>
  <c r="L134" i="2" s="1"/>
  <c r="L104" i="2"/>
  <c r="L97" i="2" s="1"/>
  <c r="L207" i="2" l="1"/>
  <c r="L206" i="2" s="1"/>
  <c r="L13" i="2"/>
  <c r="L275" i="2" l="1"/>
</calcChain>
</file>

<file path=xl/sharedStrings.xml><?xml version="1.0" encoding="utf-8"?>
<sst xmlns="http://schemas.openxmlformats.org/spreadsheetml/2006/main" count="2656" uniqueCount="408">
  <si>
    <t>РЕЕСТР</t>
  </si>
  <si>
    <t>источников доходов бюджета муниципального образования Темрюкский район</t>
  </si>
  <si>
    <t>Финансовый орган</t>
  </si>
  <si>
    <t>Финансовое управление администрации муниципального образования Темрюкский район</t>
  </si>
  <si>
    <t>Наименование публично-правового образования</t>
  </si>
  <si>
    <t>Темрюкский район</t>
  </si>
  <si>
    <t>Единица измерения</t>
  </si>
  <si>
    <t>тыс. рублей</t>
  </si>
  <si>
    <t>Наименование группы источников доходов бюджетов/ 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</si>
  <si>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</si>
  <si>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</si>
  <si>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бюджета муниципального образования Темрюкский район</t>
  </si>
  <si>
    <t>код главного админист-
ратора
доходов
бюджета
муници-
пального
образо-
вания
Темрюк-
ский
район</t>
  </si>
  <si>
    <t>код вида доходов бюджетов</t>
  </si>
  <si>
    <t>код подвида доходов бюджетов</t>
  </si>
  <si>
    <t>группа доходов</t>
  </si>
  <si>
    <t>под-
группа доходов</t>
  </si>
  <si>
    <t>статья доходов</t>
  </si>
  <si>
    <t>под-
статья доходов</t>
  </si>
  <si>
    <t>элемент доходов</t>
  </si>
  <si>
    <t>группа подвида доходов бюдже-
тов</t>
  </si>
  <si>
    <t>аналити-
ческая группа подвида доходов бюджетов</t>
  </si>
  <si>
    <t>Налоговые и неналоговые доходы</t>
  </si>
  <si>
    <t>1</t>
  </si>
  <si>
    <t>00</t>
  </si>
  <si>
    <t>000</t>
  </si>
  <si>
    <t>0000</t>
  </si>
  <si>
    <t>01</t>
  </si>
  <si>
    <t>Налоги на прибыль, доходы</t>
  </si>
  <si>
    <t>110</t>
  </si>
  <si>
    <t>Налог на прибыль организаций</t>
  </si>
  <si>
    <t>182</t>
  </si>
  <si>
    <t>012</t>
  </si>
  <si>
    <t>02</t>
  </si>
  <si>
    <t>Федеральная налоговая служба</t>
  </si>
  <si>
    <t>014</t>
  </si>
  <si>
    <t>Налог на доходы физических лиц</t>
  </si>
  <si>
    <t>010</t>
  </si>
  <si>
    <t>020</t>
  </si>
  <si>
    <t>030</t>
  </si>
  <si>
    <t>040</t>
  </si>
  <si>
    <t>050</t>
  </si>
  <si>
    <t>080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</si>
  <si>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</si>
  <si>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</si>
  <si>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</si>
  <si>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</si>
  <si>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</si>
  <si>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</si>
  <si>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</si>
  <si>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</si>
  <si>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</si>
  <si>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</si>
  <si>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</si>
  <si>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</si>
  <si>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</si>
  <si>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</si>
  <si>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</si>
  <si>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</si>
  <si>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</si>
  <si>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</si>
  <si>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</si>
  <si>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</si>
  <si>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</si>
  <si>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</si>
  <si>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</si>
  <si>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</si>
  <si>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</si>
  <si>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</si>
  <si>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Единый налог на вмененный доход для отдельных видов деятельности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</si>
  <si>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</si>
  <si>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</si>
  <si>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</si>
  <si>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06</t>
  </si>
  <si>
    <t>Налоги на имущество</t>
  </si>
  <si>
    <t>Налог на имущество организаций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</si>
  <si>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</si>
  <si>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</si>
  <si>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</si>
  <si>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</si>
  <si>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</si>
  <si>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902</t>
  </si>
  <si>
    <t>150</t>
  </si>
  <si>
    <t>Администрация муниципального образования Темрюкский район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</si>
  <si>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</si>
  <si>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</si>
  <si>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</si>
  <si>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</si>
  <si>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033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</si>
  <si>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</si>
  <si>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</si>
  <si>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</si>
  <si>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</si>
  <si>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</si>
  <si>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</si>
  <si>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</si>
  <si>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</si>
  <si>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</si>
  <si>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13</t>
  </si>
  <si>
    <t>Администрация Темрюкского городского поселения Темрюкского района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</si>
  <si>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</si>
  <si>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</si>
  <si>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</si>
  <si>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</si>
  <si>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</si>
  <si>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</si>
  <si>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</si>
  <si>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</si>
  <si>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</si>
  <si>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</si>
  <si>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</si>
  <si>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</si>
  <si>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</si>
  <si>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</si>
  <si>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314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</si>
  <si>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</si>
  <si>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</si>
  <si>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</si>
  <si>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</si>
  <si>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</si>
  <si>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</si>
  <si>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</si>
  <si>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</si>
  <si>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</si>
  <si>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</si>
  <si>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</si>
  <si>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</si>
  <si>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048</t>
  </si>
  <si>
    <t>Федеральная служба по надзору в сфере природопользования</t>
  </si>
  <si>
    <t>Плата за размещение отходов производства и потребления</t>
  </si>
  <si>
    <t>041</t>
  </si>
  <si>
    <t>042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</si>
  <si>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</si>
  <si>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</si>
  <si>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</si>
  <si>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</si>
  <si>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</si>
  <si>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</si>
  <si>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</si>
  <si>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</si>
  <si>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</si>
  <si>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</si>
  <si>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</si>
  <si>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</si>
  <si>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</si>
  <si>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</si>
  <si>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</si>
  <si>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</si>
  <si>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</si>
  <si>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905</t>
  </si>
  <si>
    <t>Финансовое управление администрации муниципального образования Темрюкский  район</t>
  </si>
  <si>
    <t>910</t>
  </si>
  <si>
    <t>Контрольно-счетная палата муниципального образования Темрюкский  район</t>
  </si>
  <si>
    <t>925</t>
  </si>
  <si>
    <t>Управление образованием администрации муниципального образования Темрюкский  район</t>
  </si>
  <si>
    <t>926</t>
  </si>
  <si>
    <t>Управление культуры администрации муниципального образования Темрюкский район</t>
  </si>
  <si>
    <t>929</t>
  </si>
  <si>
    <t>Отдел по физической культуре и спорту администрации муниципального образования Темрюкский район</t>
  </si>
  <si>
    <t>934</t>
  </si>
  <si>
    <t>Отдел по делам молодежи администрации муниципального образования Темрюкский район</t>
  </si>
  <si>
    <t>953</t>
  </si>
  <si>
    <t>Управление по вопросам семьи и детства администрации муниципального образования Темрюкский район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</si>
  <si>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</si>
  <si>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</si>
  <si>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</si>
  <si>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</si>
  <si>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</si>
  <si>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</si>
  <si>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</si>
  <si>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</si>
  <si>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</si>
  <si>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</si>
  <si>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</si>
  <si>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</si>
  <si>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</si>
  <si>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</si>
  <si>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</si>
  <si>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</si>
  <si>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</si>
  <si>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</si>
  <si>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16</t>
  </si>
  <si>
    <t>Штрафы, санкции, возмещение ущерба</t>
  </si>
  <si>
    <t>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</si>
  <si>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</si>
  <si>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</si>
  <si>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836</t>
  </si>
  <si>
    <t>Департамент по обеспечению деятельности мировых судей Краснодарского края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</si>
  <si>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</si>
  <si>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</si>
  <si>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</si>
  <si>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</si>
  <si>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</si>
  <si>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</si>
  <si>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</si>
  <si>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</si>
  <si>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</si>
  <si>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</si>
  <si>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</si>
  <si>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</si>
  <si>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прав*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</si>
  <si>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</si>
  <si>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</si>
  <si>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</si>
  <si>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</si>
  <si>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</si>
  <si>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</si>
  <si>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</si>
  <si>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</si>
  <si>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</si>
  <si>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</si>
  <si>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</si>
  <si>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</si>
  <si>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</si>
  <si>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</si>
  <si>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180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</si>
  <si>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</si>
  <si>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183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</si>
  <si>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</si>
  <si>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</si>
  <si>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</si>
  <si>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</si>
  <si>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</si>
  <si>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</si>
  <si>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</si>
  <si>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</si>
  <si>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</si>
  <si>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</si>
  <si>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</si>
  <si>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</si>
  <si>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</si>
  <si>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</si>
  <si>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</si>
  <si>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</si>
  <si>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</si>
  <si>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</si>
  <si>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</si>
  <si>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</si>
  <si>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</si>
  <si>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</si>
  <si>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908</t>
  </si>
  <si>
    <t>061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</si>
  <si>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</si>
  <si>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Отдел внутреннего финансового контроля администрации муниципального образования Темрюкский район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</si>
  <si>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</si>
  <si>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</t>
  </si>
  <si>
    <t>Федеральное агентство по рыболовству</t>
  </si>
  <si>
    <t>141</t>
  </si>
  <si>
    <t>Федеральная служба по надзору в сфере защиты прав потребителей и благополучия человека</t>
  </si>
  <si>
    <t>188</t>
  </si>
  <si>
    <t>Министерство внутренних дел Российской Федерации</t>
  </si>
  <si>
    <t>833</t>
  </si>
  <si>
    <t>Департамент ветеринарии Краснодарского края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</si>
  <si>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</si>
  <si>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</si>
  <si>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</si>
  <si>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</si>
  <si>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854</t>
  </si>
  <si>
    <t>Министерство природных ресурсов Краснодарского края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</si>
  <si>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</si>
  <si>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</si>
  <si>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</si>
  <si>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</si>
  <si>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</si>
  <si>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</si>
  <si>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</si>
  <si>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</si>
  <si>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</si>
  <si>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</si>
  <si>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</si>
  <si>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</si>
  <si>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</si>
  <si>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</si>
  <si>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</si>
  <si>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</si>
  <si>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</si>
  <si>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</si>
  <si>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</si>
  <si>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</si>
  <si>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</si>
  <si>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</si>
  <si>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</si>
  <si>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</si>
  <si>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</si>
  <si>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</si>
  <si>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</si>
  <si>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</si>
  <si>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</si>
  <si>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</si>
  <si>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</si>
  <si>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786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</si>
  <si>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</si>
  <si>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</si>
  <si>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</si>
  <si>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</si>
  <si>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</si>
  <si>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</si>
  <si>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</si>
  <si>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</si>
  <si>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</si>
  <si>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</si>
  <si>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921</t>
  </si>
  <si>
    <t>Управление муниципального контроля администрации муниципального образования Темрюкский район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</si>
  <si>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</si>
  <si>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</si>
  <si>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</si>
  <si>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</si>
  <si>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</si>
  <si>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</si>
  <si>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179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</si>
  <si>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</si>
  <si>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</si>
  <si>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303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</si>
  <si>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</si>
  <si>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</si>
  <si>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36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</si>
  <si>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</si>
  <si>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</si>
  <si>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</si>
  <si>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40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</si>
  <si>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</si>
  <si>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</si>
  <si>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</si>
  <si>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</si>
  <si>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</si>
  <si>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</si>
  <si>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</si>
  <si>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</si>
  <si>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</si>
  <si>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</si>
  <si>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</si>
  <si>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</si>
  <si>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</si>
  <si>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</si>
  <si>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</si>
  <si>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</si>
  <si>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</si>
  <si>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</si>
  <si>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45</t>
  </si>
  <si>
    <t>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</si>
  <si>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</si>
  <si>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</si>
  <si>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</si>
  <si>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Начальник отдела отраслевого финансирования и доходов бюджета</t>
  </si>
  <si>
    <t>Т.В. Грызунок</t>
  </si>
  <si>
    <t>Исполнитель Сушко Ольга Игоревна</t>
  </si>
  <si>
    <t>(86148) 5-19-60</t>
  </si>
  <si>
    <t>Государственная пошлина за выдачу разрешения на установку рекламной конструкции*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</si>
  <si>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</si>
  <si>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</si>
  <si>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</si>
  <si>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</si>
  <si>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казенных)*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</si>
  <si>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разграничена*</t>
  </si>
  <si>
    <t>Прочие доходы от компенсации затрат бюджетов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</si>
  <si>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</si>
  <si>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</si>
  <si>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</si>
  <si>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Прочие неналоговые доходы бюджетов муниципальных районов*</t>
  </si>
  <si>
    <t>Доходы бюджетов муниципальных районов от возврата бюджетными учреждениями остатков субсидий прошлых лет*</t>
  </si>
  <si>
    <t>*По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</si>
  <si>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Показатели кассового плана исполнения районного бюджета по доходам на 1 января 2024 года (за 2023 год)</t>
  </si>
  <si>
    <t>Показатели кассовых поступлений в бюджет муниципального образования Темрюкский район на 1 января 2024 года (за 2023 год)</t>
  </si>
  <si>
    <t>на "1" января 2024 года (по исполнению за 2023 год)</t>
  </si>
  <si>
    <t>Показатели прогноза доходов в 2023 году в соответствии с решением XLI сессии Совета муниципального образования Темрюкский район VII созыва от 6 декабря 2022 года № 338 "О бюджете муниципального образования Темрюкский район на 2023 год и на плановый период 2024 и 2025 годов"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</si>
  <si>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Федерации*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</si>
  <si>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Федерации*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</si>
  <si>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бюджетами*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</si>
  <si>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дивидендов*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</si>
  <si>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Федерации*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</si>
  <si>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Федерации*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</si>
  <si>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Федерации*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</si>
  <si>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рублей)*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</si>
  <si>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дивидендов)*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</si>
  <si>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рублей)*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</si>
  <si>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рублей)*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</si>
  <si>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рублей)*</t>
  </si>
  <si>
    <t>Налог, взимаемый с налогоплательщиков, выбравших в качестве объекта налогообложения доходы*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</si>
  <si>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Федерации)*</t>
  </si>
  <si>
    <t>Единый налог на вмененный доход для отдельных видов деятельности*</t>
  </si>
  <si>
    <t>Единый налог на вмененный доход для отдельных видов деятельности (за налоговые периоды, истекшие до 1 января 2011 года)*</t>
  </si>
  <si>
    <t>Единый сельскохозяйственный налог*</t>
  </si>
  <si>
    <t>Налог, взимаемый в связи с применением патентной системы налогообложения, зачисляемый в бюджеты муниципальных районов*</t>
  </si>
  <si>
    <t>Налог на имущество организаций по имуществу, не входящему в Единую систему газоснабжения*</t>
  </si>
  <si>
    <t>Налог на имущество организаций по имуществу, входящему в Единую систему газоснабжения*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</si>
  <si>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</si>
  <si>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районов*</t>
  </si>
  <si>
    <t>Плата за выбросы загрязняющих веществ в атмосферный воздух стационарными объектами*</t>
  </si>
  <si>
    <t>Плата за сбросы загрязняющих веществ в водные объекты*</t>
  </si>
  <si>
    <t>Плата за размещение отходов производства*</t>
  </si>
  <si>
    <t>Плата за размещение твердых коммунальных отходов*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</si>
  <si>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прав*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</si>
  <si>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прав*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</si>
  <si>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прав*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</si>
  <si>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прав*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</si>
  <si>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прав*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</si>
  <si>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прав*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</si>
  <si>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прав*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</si>
  <si>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прав*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</si>
  <si>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прав*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</si>
  <si>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прав*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</si>
  <si>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прав*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</si>
  <si>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</si>
  <si>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году*</t>
  </si>
  <si>
    <t>Доходы бюджетов муниципальных районов от возврата иными организациями остатков субсидий прошлых лет*</t>
  </si>
  <si>
    <t>161</t>
  </si>
  <si>
    <t>Федеральная антимонопольная служба</t>
  </si>
  <si>
    <t>Показатели прогноза доходов в 2023 году в соответствии с решением LVII сессии Совета муниципального образования Темрюкский район VII созыва от 26 декабря 2023 года № 533 "О внесении изменений в решение XLI сессии Совета муниципального образования Темрюкский район VII созыва от 6 декабря 2022 года № 338 "О бюджете муниципального образования Темрюкский район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</si>
</sst>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Arial Cyr"/>
      <family val="1"/>
      <charset val="204"/>
    </font>
    <font>
      <sz val="10"/>
      <name val="Arial"/>
      <family val="1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3" fillId="0" borderId="0"/>
  </cellStyleXfs>
  <cellXfs count="58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5" fillId="0" borderId="0" xfId="1" applyFont="1" applyFill="1" applyAlignment="1">
      <alignment horizontal="center" vertical="top"/>
    </xf>
    <xf numFmtId="0" fontId="6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justify" vertical="top" wrapText="1"/>
    </xf>
    <xf numFmtId="0" fontId="7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4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justify" vertical="top" wrapText="1"/>
    </xf>
    <xf numFmtId="164" fontId="4" fillId="0" borderId="1" xfId="1" applyNumberFormat="1" applyFont="1" applyFill="1" applyBorder="1" applyAlignment="1">
      <alignment horizontal="right" vertical="top"/>
    </xf>
    <xf numFmtId="164" fontId="3" fillId="0" borderId="0" xfId="1" applyNumberFormat="1" applyFont="1" applyAlignment="1">
      <alignment vertical="top"/>
    </xf>
    <xf numFmtId="0" fontId="4" fillId="0" borderId="1" xfId="1" quotePrefix="1" applyNumberFormat="1" applyFont="1" applyFill="1" applyBorder="1" applyAlignment="1">
      <alignment horizontal="center" vertical="top"/>
    </xf>
    <xf numFmtId="164" fontId="3" fillId="0" borderId="0" xfId="1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164" fontId="3" fillId="2" borderId="0" xfId="1" applyNumberFormat="1" applyFont="1" applyFill="1" applyBorder="1" applyAlignment="1">
      <alignment horizontal="right" vertical="top"/>
    </xf>
    <xf numFmtId="0" fontId="4" fillId="0" borderId="5" xfId="1" applyFont="1" applyFill="1" applyBorder="1" applyAlignment="1">
      <alignment horizontal="justify" vertical="top" wrapText="1"/>
    </xf>
    <xf numFmtId="49" fontId="4" fillId="0" borderId="1" xfId="1" quotePrefix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/>
    </xf>
    <xf numFmtId="0" fontId="3" fillId="0" borderId="0" xfId="1" applyFont="1"/>
    <xf numFmtId="0" fontId="9" fillId="0" borderId="0" xfId="1" applyFont="1"/>
    <xf numFmtId="49" fontId="4" fillId="0" borderId="0" xfId="1" applyNumberFormat="1" applyFont="1" applyFill="1" applyBorder="1" applyAlignment="1">
      <alignment horizontal="justify" vertical="top" wrapText="1"/>
    </xf>
    <xf numFmtId="49" fontId="4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0" xfId="1" applyFont="1" applyFill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1" xfId="1" applyNumberFormat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49" fontId="4" fillId="0" borderId="0" xfId="1" applyNumberFormat="1" applyFont="1" applyFill="1" applyBorder="1" applyAlignment="1">
      <alignment horizontal="justify" vertical="top" wrapText="1"/>
    </xf>
    <xf numFmtId="49" fontId="10" fillId="0" borderId="0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11" fillId="0" borderId="0" xfId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1" xfId="1" applyFont="1" applyFill="1" applyBorder="1" applyAlignment="1">
      <alignment horizontal="justify" vertical="top"/>
    </xf>
    <xf numFmtId="164" fontId="2" fillId="0" borderId="1" xfId="2" applyNumberFormat="1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4">
    <cellStyle name="TableStyleLight1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tabSelected="1" zoomScale="90" zoomScaleNormal="90" workbookViewId="0">
      <selection activeCell="J16" sqref="J16"/>
    </sheetView>
  </sheetViews>
  <sheetFormatPr defaultRowHeight="13.5" customHeight="1" x14ac:dyDescent="0.25"/>
  <cols>
    <col min="1" max="1" width="14" style="2" customWidth="1"/>
    <col min="2" max="2" width="9.42578125" style="2" customWidth="1"/>
    <col min="3" max="8" width="7.42578125" style="2" customWidth="1"/>
    <col min="9" max="9" width="8.85546875" style="2" customWidth="1"/>
    <col min="10" max="10" width="40.28515625" style="2" customWidth="1"/>
    <col min="11" max="11" width="27" style="10" customWidth="1"/>
    <col min="12" max="15" width="16.140625" style="2" customWidth="1"/>
    <col min="16" max="16" width="3.42578125" style="1" customWidth="1"/>
    <col min="17" max="978" width="9.140625" style="2" customWidth="1"/>
    <col min="979" max="16384" width="9.140625" style="2"/>
  </cols>
  <sheetData>
    <row r="1" spans="1:16" ht="13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s="3" customFormat="1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</row>
    <row r="3" spans="1:16" s="3" customFormat="1" ht="15.75" x14ac:dyDescent="0.25">
      <c r="A3" s="43" t="s">
        <v>363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"/>
    </row>
    <row r="4" spans="1:16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6" s="3" customFormat="1" ht="15.75" x14ac:dyDescent="0.25">
      <c r="A5" s="5" t="s">
        <v>2</v>
      </c>
      <c r="B5" s="5"/>
      <c r="C5" s="5"/>
      <c r="D5" s="5"/>
      <c r="E5" s="5"/>
      <c r="F5" s="5"/>
      <c r="G5" s="41" t="s">
        <v>3</v>
      </c>
      <c r="H5" s="41"/>
      <c r="I5" s="41"/>
      <c r="J5" s="41"/>
      <c r="K5" s="41"/>
      <c r="L5" s="41"/>
      <c r="M5" s="41"/>
      <c r="N5" s="41"/>
      <c r="O5" s="5"/>
      <c r="P5" s="1"/>
    </row>
    <row r="6" spans="1:16" s="3" customFormat="1" ht="15.75" x14ac:dyDescent="0.25">
      <c r="A6" s="5" t="s">
        <v>4</v>
      </c>
      <c r="B6" s="5"/>
      <c r="C6" s="5"/>
      <c r="D6" s="5"/>
      <c r="E6" s="5"/>
      <c r="F6" s="5"/>
      <c r="G6" s="41" t="s">
        <v>5</v>
      </c>
      <c r="H6" s="41"/>
      <c r="I6" s="41"/>
      <c r="J6" s="41"/>
      <c r="K6" s="41"/>
      <c r="L6" s="41"/>
      <c r="M6" s="41"/>
      <c r="N6" s="41"/>
      <c r="O6" s="5"/>
      <c r="P6" s="1"/>
    </row>
    <row r="7" spans="1:16" s="3" customFormat="1" ht="15.75" x14ac:dyDescent="0.25">
      <c r="A7" s="5" t="s">
        <v>6</v>
      </c>
      <c r="B7" s="5"/>
      <c r="C7" s="5"/>
      <c r="D7" s="5"/>
      <c r="E7" s="5"/>
      <c r="F7" s="5"/>
      <c r="G7" s="41" t="s">
        <v>7</v>
      </c>
      <c r="H7" s="41"/>
      <c r="I7" s="41"/>
      <c r="J7" s="41"/>
      <c r="K7" s="41"/>
      <c r="L7" s="41"/>
      <c r="M7" s="41"/>
      <c r="N7" s="41"/>
      <c r="O7" s="5"/>
      <c r="P7" s="1"/>
    </row>
    <row r="8" spans="1:16" ht="13.5" customHeight="1" x14ac:dyDescent="0.25">
      <c r="A8" s="6"/>
      <c r="B8" s="6"/>
      <c r="C8" s="6"/>
      <c r="D8" s="6"/>
      <c r="E8" s="6"/>
      <c r="F8" s="7"/>
      <c r="G8" s="7"/>
      <c r="H8" s="7"/>
      <c r="I8" s="7"/>
      <c r="J8" s="7"/>
      <c r="K8" s="8"/>
      <c r="L8" s="7"/>
      <c r="M8" s="7"/>
      <c r="N8" s="6"/>
      <c r="O8" s="6"/>
    </row>
    <row r="9" spans="1:16" s="10" customFormat="1" ht="79.5" customHeight="1" x14ac:dyDescent="0.25">
      <c r="A9" s="51" t="s">
        <v>8</v>
      </c>
      <c r="B9" s="52" t="s">
        <v>9</v>
      </c>
      <c r="C9" s="53"/>
      <c r="D9" s="53"/>
      <c r="E9" s="53"/>
      <c r="F9" s="53"/>
      <c r="G9" s="53"/>
      <c r="H9" s="53"/>
      <c r="I9" s="54"/>
      <c r="J9" s="51" t="s">
        <v>10</v>
      </c>
      <c r="K9" s="51" t="s">
        <v>11</v>
      </c>
      <c r="L9" s="51" t="s">
        <v>364</v>
      </c>
      <c r="M9" s="51" t="s">
        <v>407</v>
      </c>
      <c r="N9" s="51" t="s">
        <v>361</v>
      </c>
      <c r="O9" s="51" t="s">
        <v>362</v>
      </c>
      <c r="P9" s="9"/>
    </row>
    <row r="10" spans="1:16" s="10" customFormat="1" ht="79.5" customHeight="1" x14ac:dyDescent="0.25">
      <c r="A10" s="51"/>
      <c r="B10" s="51" t="s">
        <v>12</v>
      </c>
      <c r="C10" s="52" t="s">
        <v>13</v>
      </c>
      <c r="D10" s="53"/>
      <c r="E10" s="53"/>
      <c r="F10" s="53"/>
      <c r="G10" s="54"/>
      <c r="H10" s="55" t="s">
        <v>14</v>
      </c>
      <c r="I10" s="56"/>
      <c r="J10" s="51"/>
      <c r="K10" s="51"/>
      <c r="L10" s="51"/>
      <c r="M10" s="51"/>
      <c r="N10" s="51"/>
      <c r="O10" s="51"/>
      <c r="P10" s="9"/>
    </row>
    <row r="11" spans="1:16" s="10" customFormat="1" ht="213.75" customHeight="1" x14ac:dyDescent="0.25">
      <c r="A11" s="51"/>
      <c r="B11" s="51"/>
      <c r="C11" s="57" t="s">
        <v>15</v>
      </c>
      <c r="D11" s="57" t="s">
        <v>16</v>
      </c>
      <c r="E11" s="57" t="s">
        <v>17</v>
      </c>
      <c r="F11" s="57" t="s">
        <v>18</v>
      </c>
      <c r="G11" s="57" t="s">
        <v>19</v>
      </c>
      <c r="H11" s="57" t="s">
        <v>20</v>
      </c>
      <c r="I11" s="57" t="s">
        <v>21</v>
      </c>
      <c r="J11" s="51"/>
      <c r="K11" s="51"/>
      <c r="L11" s="51"/>
      <c r="M11" s="51"/>
      <c r="N11" s="51"/>
      <c r="O11" s="51"/>
      <c r="P11" s="9"/>
    </row>
    <row r="12" spans="1:16" ht="13.5" customHeight="1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</row>
    <row r="13" spans="1:16" s="16" customFormat="1" ht="38.25" x14ac:dyDescent="0.25">
      <c r="A13" s="12" t="s">
        <v>22</v>
      </c>
      <c r="B13" s="13"/>
      <c r="C13" s="13" t="s">
        <v>23</v>
      </c>
      <c r="D13" s="13" t="s">
        <v>24</v>
      </c>
      <c r="E13" s="13" t="s">
        <v>24</v>
      </c>
      <c r="F13" s="13" t="s">
        <v>25</v>
      </c>
      <c r="G13" s="13" t="s">
        <v>24</v>
      </c>
      <c r="H13" s="13" t="s">
        <v>26</v>
      </c>
      <c r="I13" s="13" t="s">
        <v>25</v>
      </c>
      <c r="J13" s="14" t="s">
        <v>22</v>
      </c>
      <c r="K13" s="12"/>
      <c r="L13" s="48">
        <f>L14+L29+L39+L52+L56+L61+L65+L90+L97+L118+L134+L201</f>
        <v>1738000</v>
      </c>
      <c r="M13" s="48">
        <f t="shared" ref="M13:O13" si="0">M14+M29+M39+M52+M56+M61+M65+M90+M97+M118+M134+M201</f>
        <v>2360009.8500100002</v>
      </c>
      <c r="N13" s="48">
        <f t="shared" si="0"/>
        <v>2360009.8500100002</v>
      </c>
      <c r="O13" s="48">
        <f t="shared" si="0"/>
        <v>2638589.8554000007</v>
      </c>
      <c r="P13" s="15"/>
    </row>
    <row r="14" spans="1:16" ht="38.25" x14ac:dyDescent="0.25">
      <c r="A14" s="11" t="s">
        <v>22</v>
      </c>
      <c r="B14" s="17"/>
      <c r="C14" s="17" t="s">
        <v>23</v>
      </c>
      <c r="D14" s="17" t="s">
        <v>27</v>
      </c>
      <c r="E14" s="17" t="s">
        <v>24</v>
      </c>
      <c r="F14" s="17" t="s">
        <v>25</v>
      </c>
      <c r="G14" s="17" t="s">
        <v>24</v>
      </c>
      <c r="H14" s="17" t="s">
        <v>26</v>
      </c>
      <c r="I14" s="17" t="s">
        <v>25</v>
      </c>
      <c r="J14" s="18" t="s">
        <v>28</v>
      </c>
      <c r="K14" s="11"/>
      <c r="L14" s="19">
        <f t="shared" ref="L14" si="1">L15+L19</f>
        <v>1204500</v>
      </c>
      <c r="M14" s="19">
        <f t="shared" ref="M14:O14" si="2">M15+M19</f>
        <v>1632704.6</v>
      </c>
      <c r="N14" s="19">
        <f t="shared" si="2"/>
        <v>1632704.6</v>
      </c>
      <c r="O14" s="19">
        <f t="shared" si="2"/>
        <v>1906106.24178</v>
      </c>
    </row>
    <row r="15" spans="1:16" ht="38.25" x14ac:dyDescent="0.25">
      <c r="A15" s="11" t="s">
        <v>22</v>
      </c>
      <c r="B15" s="17"/>
      <c r="C15" s="17" t="s">
        <v>23</v>
      </c>
      <c r="D15" s="17" t="s">
        <v>27</v>
      </c>
      <c r="E15" s="17" t="s">
        <v>27</v>
      </c>
      <c r="F15" s="17" t="s">
        <v>25</v>
      </c>
      <c r="G15" s="17" t="s">
        <v>24</v>
      </c>
      <c r="H15" s="17" t="s">
        <v>26</v>
      </c>
      <c r="I15" s="17" t="s">
        <v>29</v>
      </c>
      <c r="J15" s="18" t="s">
        <v>30</v>
      </c>
      <c r="K15" s="11"/>
      <c r="L15" s="19">
        <f>SUM(L16:L18)</f>
        <v>289920</v>
      </c>
      <c r="M15" s="19">
        <f t="shared" ref="M15:O15" si="3">SUM(M16:M18)</f>
        <v>650000</v>
      </c>
      <c r="N15" s="19">
        <f t="shared" si="3"/>
        <v>650000</v>
      </c>
      <c r="O15" s="19">
        <f t="shared" si="3"/>
        <v>731744.31918999995</v>
      </c>
    </row>
    <row r="16" spans="1:16" ht="191.25" x14ac:dyDescent="0.25">
      <c r="A16" s="11" t="s">
        <v>22</v>
      </c>
      <c r="B16" s="17" t="s">
        <v>31</v>
      </c>
      <c r="C16" s="17" t="s">
        <v>23</v>
      </c>
      <c r="D16" s="17" t="s">
        <v>27</v>
      </c>
      <c r="E16" s="17" t="s">
        <v>27</v>
      </c>
      <c r="F16" s="17" t="s">
        <v>32</v>
      </c>
      <c r="G16" s="17" t="s">
        <v>33</v>
      </c>
      <c r="H16" s="17" t="s">
        <v>26</v>
      </c>
      <c r="I16" s="17" t="s">
        <v>29</v>
      </c>
      <c r="J16" s="18" t="s">
        <v>365</v>
      </c>
      <c r="K16" s="11" t="s">
        <v>34</v>
      </c>
      <c r="L16" s="19">
        <v>289920</v>
      </c>
      <c r="M16" s="19">
        <v>649343.5</v>
      </c>
      <c r="N16" s="19">
        <v>649343.5</v>
      </c>
      <c r="O16" s="19">
        <v>731087.71025999996</v>
      </c>
      <c r="P16" s="20"/>
    </row>
    <row r="17" spans="1:16" ht="102" x14ac:dyDescent="0.25">
      <c r="A17" s="11" t="s">
        <v>22</v>
      </c>
      <c r="B17" s="17" t="s">
        <v>31</v>
      </c>
      <c r="C17" s="17" t="s">
        <v>23</v>
      </c>
      <c r="D17" s="17" t="s">
        <v>27</v>
      </c>
      <c r="E17" s="17" t="s">
        <v>27</v>
      </c>
      <c r="F17" s="21" t="s">
        <v>35</v>
      </c>
      <c r="G17" s="17" t="s">
        <v>33</v>
      </c>
      <c r="H17" s="17" t="s">
        <v>26</v>
      </c>
      <c r="I17" s="17" t="s">
        <v>29</v>
      </c>
      <c r="J17" s="18" t="s">
        <v>366</v>
      </c>
      <c r="K17" s="11" t="s">
        <v>34</v>
      </c>
      <c r="L17" s="19">
        <v>0</v>
      </c>
      <c r="M17" s="19">
        <v>237.6</v>
      </c>
      <c r="N17" s="19">
        <v>237.6</v>
      </c>
      <c r="O17" s="19">
        <v>237.68815000000001</v>
      </c>
      <c r="P17" s="20"/>
    </row>
    <row r="18" spans="1:16" s="6" customFormat="1" ht="165.75" x14ac:dyDescent="0.25">
      <c r="A18" s="11" t="s">
        <v>22</v>
      </c>
      <c r="B18" s="17" t="s">
        <v>31</v>
      </c>
      <c r="C18" s="17" t="s">
        <v>23</v>
      </c>
      <c r="D18" s="17" t="s">
        <v>27</v>
      </c>
      <c r="E18" s="17" t="s">
        <v>27</v>
      </c>
      <c r="F18" s="21">
        <v>130</v>
      </c>
      <c r="G18" s="17" t="s">
        <v>27</v>
      </c>
      <c r="H18" s="17" t="s">
        <v>26</v>
      </c>
      <c r="I18" s="17" t="s">
        <v>29</v>
      </c>
      <c r="J18" s="18" t="s">
        <v>367</v>
      </c>
      <c r="K18" s="11" t="s">
        <v>34</v>
      </c>
      <c r="L18" s="19">
        <v>0</v>
      </c>
      <c r="M18" s="19">
        <v>418.9</v>
      </c>
      <c r="N18" s="19">
        <v>418.9</v>
      </c>
      <c r="O18" s="19">
        <v>418.92078000000004</v>
      </c>
      <c r="P18" s="22"/>
    </row>
    <row r="19" spans="1:16" ht="38.25" x14ac:dyDescent="0.25">
      <c r="A19" s="11" t="s">
        <v>22</v>
      </c>
      <c r="B19" s="17"/>
      <c r="C19" s="17" t="s">
        <v>23</v>
      </c>
      <c r="D19" s="17" t="s">
        <v>27</v>
      </c>
      <c r="E19" s="17" t="s">
        <v>33</v>
      </c>
      <c r="F19" s="17" t="s">
        <v>25</v>
      </c>
      <c r="G19" s="17" t="s">
        <v>27</v>
      </c>
      <c r="H19" s="17" t="s">
        <v>26</v>
      </c>
      <c r="I19" s="17" t="s">
        <v>29</v>
      </c>
      <c r="J19" s="18" t="s">
        <v>36</v>
      </c>
      <c r="K19" s="11"/>
      <c r="L19" s="19">
        <f>SUM(L20:L28)</f>
        <v>914580</v>
      </c>
      <c r="M19" s="19">
        <f t="shared" ref="M19:O19" si="4">SUM(M20:M28)</f>
        <v>982704.60000000021</v>
      </c>
      <c r="N19" s="19">
        <f t="shared" si="4"/>
        <v>982704.60000000021</v>
      </c>
      <c r="O19" s="19">
        <f t="shared" si="4"/>
        <v>1174361.9225900001</v>
      </c>
    </row>
    <row r="20" spans="1:16" ht="114.75" x14ac:dyDescent="0.25">
      <c r="A20" s="11" t="s">
        <v>22</v>
      </c>
      <c r="B20" s="17" t="s">
        <v>31</v>
      </c>
      <c r="C20" s="17" t="s">
        <v>23</v>
      </c>
      <c r="D20" s="17" t="s">
        <v>27</v>
      </c>
      <c r="E20" s="17" t="s">
        <v>33</v>
      </c>
      <c r="F20" s="17" t="s">
        <v>37</v>
      </c>
      <c r="G20" s="17" t="s">
        <v>27</v>
      </c>
      <c r="H20" s="17" t="s">
        <v>26</v>
      </c>
      <c r="I20" s="17" t="s">
        <v>29</v>
      </c>
      <c r="J20" s="18" t="s">
        <v>368</v>
      </c>
      <c r="K20" s="11" t="s">
        <v>34</v>
      </c>
      <c r="L20" s="19">
        <v>850110</v>
      </c>
      <c r="M20" s="19">
        <v>877518.8</v>
      </c>
      <c r="N20" s="19">
        <v>877518.8</v>
      </c>
      <c r="O20" s="19">
        <v>1069175.7282799999</v>
      </c>
    </row>
    <row r="21" spans="1:16" ht="127.5" x14ac:dyDescent="0.25">
      <c r="A21" s="11" t="s">
        <v>22</v>
      </c>
      <c r="B21" s="17" t="s">
        <v>31</v>
      </c>
      <c r="C21" s="17" t="s">
        <v>23</v>
      </c>
      <c r="D21" s="17" t="s">
        <v>27</v>
      </c>
      <c r="E21" s="17" t="s">
        <v>33</v>
      </c>
      <c r="F21" s="17" t="s">
        <v>38</v>
      </c>
      <c r="G21" s="17" t="s">
        <v>27</v>
      </c>
      <c r="H21" s="17" t="s">
        <v>26</v>
      </c>
      <c r="I21" s="17" t="s">
        <v>29</v>
      </c>
      <c r="J21" s="18" t="s">
        <v>369</v>
      </c>
      <c r="K21" s="11" t="s">
        <v>34</v>
      </c>
      <c r="L21" s="19">
        <v>1300</v>
      </c>
      <c r="M21" s="19">
        <v>586.79999999999995</v>
      </c>
      <c r="N21" s="19">
        <v>586.79999999999995</v>
      </c>
      <c r="O21" s="19">
        <v>586.81838000000005</v>
      </c>
    </row>
    <row r="22" spans="1:16" ht="51" x14ac:dyDescent="0.25">
      <c r="A22" s="11" t="s">
        <v>22</v>
      </c>
      <c r="B22" s="17" t="s">
        <v>31</v>
      </c>
      <c r="C22" s="17" t="s">
        <v>23</v>
      </c>
      <c r="D22" s="17" t="s">
        <v>27</v>
      </c>
      <c r="E22" s="17" t="s">
        <v>33</v>
      </c>
      <c r="F22" s="17" t="s">
        <v>39</v>
      </c>
      <c r="G22" s="17" t="s">
        <v>27</v>
      </c>
      <c r="H22" s="17" t="s">
        <v>26</v>
      </c>
      <c r="I22" s="17" t="s">
        <v>29</v>
      </c>
      <c r="J22" s="18" t="s">
        <v>370</v>
      </c>
      <c r="K22" s="11" t="s">
        <v>34</v>
      </c>
      <c r="L22" s="19">
        <v>16060</v>
      </c>
      <c r="M22" s="19">
        <v>14267.5</v>
      </c>
      <c r="N22" s="19">
        <v>14267.5</v>
      </c>
      <c r="O22" s="19">
        <v>14267.517099999999</v>
      </c>
    </row>
    <row r="23" spans="1:16" ht="102" x14ac:dyDescent="0.25">
      <c r="A23" s="11" t="s">
        <v>22</v>
      </c>
      <c r="B23" s="17" t="s">
        <v>31</v>
      </c>
      <c r="C23" s="17" t="s">
        <v>23</v>
      </c>
      <c r="D23" s="17" t="s">
        <v>27</v>
      </c>
      <c r="E23" s="17" t="s">
        <v>33</v>
      </c>
      <c r="F23" s="17" t="s">
        <v>40</v>
      </c>
      <c r="G23" s="17" t="s">
        <v>27</v>
      </c>
      <c r="H23" s="17" t="s">
        <v>26</v>
      </c>
      <c r="I23" s="17" t="s">
        <v>29</v>
      </c>
      <c r="J23" s="18" t="s">
        <v>371</v>
      </c>
      <c r="K23" s="11" t="s">
        <v>34</v>
      </c>
      <c r="L23" s="19">
        <v>12600</v>
      </c>
      <c r="M23" s="19">
        <v>14961.3</v>
      </c>
      <c r="N23" s="19">
        <v>14961.3</v>
      </c>
      <c r="O23" s="19">
        <v>14961.37752</v>
      </c>
    </row>
    <row r="24" spans="1:16" ht="127.5" x14ac:dyDescent="0.25">
      <c r="A24" s="11" t="s">
        <v>22</v>
      </c>
      <c r="B24" s="17" t="s">
        <v>31</v>
      </c>
      <c r="C24" s="17" t="s">
        <v>23</v>
      </c>
      <c r="D24" s="17" t="s">
        <v>27</v>
      </c>
      <c r="E24" s="17" t="s">
        <v>33</v>
      </c>
      <c r="F24" s="17" t="s">
        <v>41</v>
      </c>
      <c r="G24" s="17" t="s">
        <v>27</v>
      </c>
      <c r="H24" s="17" t="s">
        <v>26</v>
      </c>
      <c r="I24" s="17" t="s">
        <v>29</v>
      </c>
      <c r="J24" s="18" t="s">
        <v>372</v>
      </c>
      <c r="K24" s="11" t="s">
        <v>34</v>
      </c>
      <c r="L24" s="19">
        <v>30</v>
      </c>
      <c r="M24" s="19">
        <v>325</v>
      </c>
      <c r="N24" s="19">
        <v>325</v>
      </c>
      <c r="O24" s="19">
        <v>325</v>
      </c>
    </row>
    <row r="25" spans="1:16" ht="153" x14ac:dyDescent="0.25">
      <c r="A25" s="11" t="s">
        <v>22</v>
      </c>
      <c r="B25" s="17" t="s">
        <v>31</v>
      </c>
      <c r="C25" s="17" t="s">
        <v>23</v>
      </c>
      <c r="D25" s="17" t="s">
        <v>27</v>
      </c>
      <c r="E25" s="17" t="s">
        <v>33</v>
      </c>
      <c r="F25" s="21" t="s">
        <v>42</v>
      </c>
      <c r="G25" s="17" t="s">
        <v>27</v>
      </c>
      <c r="H25" s="17" t="s">
        <v>26</v>
      </c>
      <c r="I25" s="17" t="s">
        <v>29</v>
      </c>
      <c r="J25" s="18" t="s">
        <v>373</v>
      </c>
      <c r="K25" s="11" t="s">
        <v>34</v>
      </c>
      <c r="L25" s="19">
        <v>34480</v>
      </c>
      <c r="M25" s="19">
        <v>21362.3</v>
      </c>
      <c r="N25" s="19">
        <v>21362.3</v>
      </c>
      <c r="O25" s="19">
        <v>21362.330670000003</v>
      </c>
    </row>
    <row r="26" spans="1:16" ht="127.5" x14ac:dyDescent="0.25">
      <c r="A26" s="11" t="s">
        <v>22</v>
      </c>
      <c r="B26" s="17" t="s">
        <v>31</v>
      </c>
      <c r="C26" s="17" t="s">
        <v>23</v>
      </c>
      <c r="D26" s="17" t="s">
        <v>27</v>
      </c>
      <c r="E26" s="17" t="s">
        <v>33</v>
      </c>
      <c r="F26" s="21">
        <v>100</v>
      </c>
      <c r="G26" s="17" t="s">
        <v>27</v>
      </c>
      <c r="H26" s="17" t="s">
        <v>26</v>
      </c>
      <c r="I26" s="17" t="s">
        <v>29</v>
      </c>
      <c r="J26" s="18" t="s">
        <v>374</v>
      </c>
      <c r="K26" s="11" t="s">
        <v>34</v>
      </c>
      <c r="L26" s="19">
        <v>0</v>
      </c>
      <c r="M26" s="19">
        <v>1767.4</v>
      </c>
      <c r="N26" s="19">
        <v>1767.4</v>
      </c>
      <c r="O26" s="19">
        <v>1767.49731</v>
      </c>
    </row>
    <row r="27" spans="1:16" ht="51" x14ac:dyDescent="0.25">
      <c r="A27" s="11" t="s">
        <v>22</v>
      </c>
      <c r="B27" s="17" t="s">
        <v>31</v>
      </c>
      <c r="C27" s="17" t="s">
        <v>23</v>
      </c>
      <c r="D27" s="17" t="s">
        <v>27</v>
      </c>
      <c r="E27" s="17" t="s">
        <v>33</v>
      </c>
      <c r="F27" s="21">
        <v>130</v>
      </c>
      <c r="G27" s="17" t="s">
        <v>27</v>
      </c>
      <c r="H27" s="17" t="s">
        <v>26</v>
      </c>
      <c r="I27" s="17" t="s">
        <v>29</v>
      </c>
      <c r="J27" s="18" t="s">
        <v>375</v>
      </c>
      <c r="K27" s="11" t="s">
        <v>34</v>
      </c>
      <c r="L27" s="19">
        <v>0</v>
      </c>
      <c r="M27" s="19">
        <v>9333.6</v>
      </c>
      <c r="N27" s="19">
        <v>9333.6</v>
      </c>
      <c r="O27" s="19">
        <v>9333.6876999999986</v>
      </c>
    </row>
    <row r="28" spans="1:16" ht="51" x14ac:dyDescent="0.25">
      <c r="A28" s="11" t="s">
        <v>22</v>
      </c>
      <c r="B28" s="17" t="s">
        <v>31</v>
      </c>
      <c r="C28" s="17" t="s">
        <v>23</v>
      </c>
      <c r="D28" s="17" t="s">
        <v>27</v>
      </c>
      <c r="E28" s="17" t="s">
        <v>33</v>
      </c>
      <c r="F28" s="21">
        <v>140</v>
      </c>
      <c r="G28" s="17" t="s">
        <v>27</v>
      </c>
      <c r="H28" s="17" t="s">
        <v>26</v>
      </c>
      <c r="I28" s="17" t="s">
        <v>29</v>
      </c>
      <c r="J28" s="18" t="s">
        <v>376</v>
      </c>
      <c r="K28" s="11" t="s">
        <v>34</v>
      </c>
      <c r="L28" s="19">
        <v>0</v>
      </c>
      <c r="M28" s="19">
        <v>42581.9</v>
      </c>
      <c r="N28" s="19">
        <v>42581.9</v>
      </c>
      <c r="O28" s="19">
        <v>42581.965630000006</v>
      </c>
    </row>
    <row r="29" spans="1:16" ht="38.25" x14ac:dyDescent="0.25">
      <c r="A29" s="11" t="s">
        <v>22</v>
      </c>
      <c r="B29" s="17"/>
      <c r="C29" s="17" t="s">
        <v>23</v>
      </c>
      <c r="D29" s="17" t="s">
        <v>43</v>
      </c>
      <c r="E29" s="17" t="s">
        <v>24</v>
      </c>
      <c r="F29" s="17" t="s">
        <v>25</v>
      </c>
      <c r="G29" s="17" t="s">
        <v>24</v>
      </c>
      <c r="H29" s="17" t="s">
        <v>26</v>
      </c>
      <c r="I29" s="17" t="s">
        <v>25</v>
      </c>
      <c r="J29" s="18" t="s">
        <v>44</v>
      </c>
      <c r="K29" s="11"/>
      <c r="L29" s="19">
        <f>L30</f>
        <v>1072.5999999999999</v>
      </c>
      <c r="M29" s="19">
        <f t="shared" ref="M29:O29" si="5">M30</f>
        <v>1072.5999999999999</v>
      </c>
      <c r="N29" s="19">
        <f t="shared" si="5"/>
        <v>1072.5999999999999</v>
      </c>
      <c r="O29" s="19">
        <f t="shared" si="5"/>
        <v>1248.54485</v>
      </c>
    </row>
    <row r="30" spans="1:16" ht="38.25" x14ac:dyDescent="0.25">
      <c r="A30" s="11" t="s">
        <v>22</v>
      </c>
      <c r="B30" s="17"/>
      <c r="C30" s="17" t="s">
        <v>23</v>
      </c>
      <c r="D30" s="17" t="s">
        <v>43</v>
      </c>
      <c r="E30" s="17" t="s">
        <v>33</v>
      </c>
      <c r="F30" s="17" t="s">
        <v>25</v>
      </c>
      <c r="G30" s="17" t="s">
        <v>27</v>
      </c>
      <c r="H30" s="17" t="s">
        <v>26</v>
      </c>
      <c r="I30" s="17" t="s">
        <v>29</v>
      </c>
      <c r="J30" s="18" t="s">
        <v>45</v>
      </c>
      <c r="K30" s="11"/>
      <c r="L30" s="19">
        <f>L31+L33+L35+L37</f>
        <v>1072.5999999999999</v>
      </c>
      <c r="M30" s="19">
        <f t="shared" ref="M30:O30" si="6">M31+M33+M35+M37</f>
        <v>1072.5999999999999</v>
      </c>
      <c r="N30" s="19">
        <f t="shared" si="6"/>
        <v>1072.5999999999999</v>
      </c>
      <c r="O30" s="19">
        <f t="shared" si="6"/>
        <v>1248.54485</v>
      </c>
    </row>
    <row r="31" spans="1:16" ht="76.5" x14ac:dyDescent="0.25">
      <c r="A31" s="11" t="s">
        <v>22</v>
      </c>
      <c r="B31" s="17"/>
      <c r="C31" s="17" t="s">
        <v>23</v>
      </c>
      <c r="D31" s="17" t="s">
        <v>43</v>
      </c>
      <c r="E31" s="17" t="s">
        <v>33</v>
      </c>
      <c r="F31" s="17" t="s">
        <v>46</v>
      </c>
      <c r="G31" s="17" t="s">
        <v>27</v>
      </c>
      <c r="H31" s="17" t="s">
        <v>26</v>
      </c>
      <c r="I31" s="17" t="s">
        <v>29</v>
      </c>
      <c r="J31" s="18" t="s">
        <v>47</v>
      </c>
      <c r="K31" s="11"/>
      <c r="L31" s="19">
        <f t="shared" ref="L31:O31" si="7">L32</f>
        <v>515</v>
      </c>
      <c r="M31" s="19">
        <f t="shared" si="7"/>
        <v>515</v>
      </c>
      <c r="N31" s="19">
        <f t="shared" si="7"/>
        <v>515</v>
      </c>
      <c r="O31" s="19">
        <f t="shared" si="7"/>
        <v>646.92795999999998</v>
      </c>
    </row>
    <row r="32" spans="1:16" ht="127.5" x14ac:dyDescent="0.25">
      <c r="A32" s="11" t="s">
        <v>22</v>
      </c>
      <c r="B32" s="17" t="s">
        <v>31</v>
      </c>
      <c r="C32" s="17" t="s">
        <v>23</v>
      </c>
      <c r="D32" s="17" t="s">
        <v>43</v>
      </c>
      <c r="E32" s="17" t="s">
        <v>33</v>
      </c>
      <c r="F32" s="17" t="s">
        <v>48</v>
      </c>
      <c r="G32" s="17" t="s">
        <v>27</v>
      </c>
      <c r="H32" s="17" t="s">
        <v>26</v>
      </c>
      <c r="I32" s="17" t="s">
        <v>29</v>
      </c>
      <c r="J32" s="18" t="s">
        <v>49</v>
      </c>
      <c r="K32" s="11" t="s">
        <v>34</v>
      </c>
      <c r="L32" s="19">
        <v>515</v>
      </c>
      <c r="M32" s="19">
        <v>515</v>
      </c>
      <c r="N32" s="19">
        <v>515</v>
      </c>
      <c r="O32" s="19">
        <v>646.92795999999998</v>
      </c>
    </row>
    <row r="33" spans="1:16" ht="102" x14ac:dyDescent="0.25">
      <c r="A33" s="11" t="s">
        <v>22</v>
      </c>
      <c r="B33" s="17"/>
      <c r="C33" s="17" t="s">
        <v>23</v>
      </c>
      <c r="D33" s="17" t="s">
        <v>43</v>
      </c>
      <c r="E33" s="17" t="s">
        <v>33</v>
      </c>
      <c r="F33" s="17" t="s">
        <v>50</v>
      </c>
      <c r="G33" s="17" t="s">
        <v>27</v>
      </c>
      <c r="H33" s="17" t="s">
        <v>26</v>
      </c>
      <c r="I33" s="17" t="s">
        <v>29</v>
      </c>
      <c r="J33" s="18" t="s">
        <v>51</v>
      </c>
      <c r="K33" s="11"/>
      <c r="L33" s="19">
        <f t="shared" ref="L33:O33" si="8">L34</f>
        <v>3.2</v>
      </c>
      <c r="M33" s="19">
        <f t="shared" si="8"/>
        <v>3.2</v>
      </c>
      <c r="N33" s="19">
        <f t="shared" si="8"/>
        <v>3.2</v>
      </c>
      <c r="O33" s="19">
        <f t="shared" si="8"/>
        <v>3.3789099999999999</v>
      </c>
    </row>
    <row r="34" spans="1:16" ht="153" x14ac:dyDescent="0.25">
      <c r="A34" s="11" t="s">
        <v>22</v>
      </c>
      <c r="B34" s="17" t="s">
        <v>31</v>
      </c>
      <c r="C34" s="17" t="s">
        <v>23</v>
      </c>
      <c r="D34" s="17" t="s">
        <v>43</v>
      </c>
      <c r="E34" s="17" t="s">
        <v>33</v>
      </c>
      <c r="F34" s="17" t="s">
        <v>52</v>
      </c>
      <c r="G34" s="17" t="s">
        <v>27</v>
      </c>
      <c r="H34" s="17" t="s">
        <v>26</v>
      </c>
      <c r="I34" s="17" t="s">
        <v>29</v>
      </c>
      <c r="J34" s="18" t="s">
        <v>53</v>
      </c>
      <c r="K34" s="11" t="s">
        <v>34</v>
      </c>
      <c r="L34" s="19">
        <v>3.2</v>
      </c>
      <c r="M34" s="19">
        <v>3.2</v>
      </c>
      <c r="N34" s="19">
        <v>3.2</v>
      </c>
      <c r="O34" s="19">
        <v>3.3789099999999999</v>
      </c>
    </row>
    <row r="35" spans="1:16" ht="76.5" x14ac:dyDescent="0.25">
      <c r="A35" s="11" t="s">
        <v>22</v>
      </c>
      <c r="B35" s="17"/>
      <c r="C35" s="17" t="s">
        <v>23</v>
      </c>
      <c r="D35" s="17" t="s">
        <v>43</v>
      </c>
      <c r="E35" s="17" t="s">
        <v>33</v>
      </c>
      <c r="F35" s="17" t="s">
        <v>54</v>
      </c>
      <c r="G35" s="17" t="s">
        <v>27</v>
      </c>
      <c r="H35" s="17" t="s">
        <v>26</v>
      </c>
      <c r="I35" s="17" t="s">
        <v>29</v>
      </c>
      <c r="J35" s="18" t="s">
        <v>55</v>
      </c>
      <c r="K35" s="11"/>
      <c r="L35" s="19">
        <f t="shared" ref="L35:O35" si="9">L36</f>
        <v>554.4</v>
      </c>
      <c r="M35" s="19">
        <f t="shared" si="9"/>
        <v>554.4</v>
      </c>
      <c r="N35" s="19">
        <f t="shared" si="9"/>
        <v>554.4</v>
      </c>
      <c r="O35" s="19">
        <f t="shared" si="9"/>
        <v>668.65054000000009</v>
      </c>
    </row>
    <row r="36" spans="1:16" ht="127.5" x14ac:dyDescent="0.25">
      <c r="A36" s="11" t="s">
        <v>22</v>
      </c>
      <c r="B36" s="17" t="s">
        <v>31</v>
      </c>
      <c r="C36" s="17" t="s">
        <v>23</v>
      </c>
      <c r="D36" s="17" t="s">
        <v>43</v>
      </c>
      <c r="E36" s="17" t="s">
        <v>33</v>
      </c>
      <c r="F36" s="17" t="s">
        <v>56</v>
      </c>
      <c r="G36" s="17" t="s">
        <v>27</v>
      </c>
      <c r="H36" s="17" t="s">
        <v>26</v>
      </c>
      <c r="I36" s="17" t="s">
        <v>29</v>
      </c>
      <c r="J36" s="18" t="s">
        <v>57</v>
      </c>
      <c r="K36" s="11" t="s">
        <v>34</v>
      </c>
      <c r="L36" s="19">
        <v>554.4</v>
      </c>
      <c r="M36" s="19">
        <v>554.4</v>
      </c>
      <c r="N36" s="19">
        <v>554.4</v>
      </c>
      <c r="O36" s="19">
        <v>668.65054000000009</v>
      </c>
    </row>
    <row r="37" spans="1:16" ht="76.5" x14ac:dyDescent="0.25">
      <c r="A37" s="11" t="s">
        <v>22</v>
      </c>
      <c r="B37" s="17"/>
      <c r="C37" s="17" t="s">
        <v>23</v>
      </c>
      <c r="D37" s="17" t="s">
        <v>43</v>
      </c>
      <c r="E37" s="17" t="s">
        <v>33</v>
      </c>
      <c r="F37" s="17" t="s">
        <v>58</v>
      </c>
      <c r="G37" s="17" t="s">
        <v>27</v>
      </c>
      <c r="H37" s="17" t="s">
        <v>26</v>
      </c>
      <c r="I37" s="17" t="s">
        <v>29</v>
      </c>
      <c r="J37" s="18" t="s">
        <v>59</v>
      </c>
      <c r="K37" s="11"/>
      <c r="L37" s="19">
        <f t="shared" ref="L37:O37" si="10">L38</f>
        <v>0</v>
      </c>
      <c r="M37" s="19">
        <f t="shared" si="10"/>
        <v>0</v>
      </c>
      <c r="N37" s="19">
        <f t="shared" si="10"/>
        <v>0</v>
      </c>
      <c r="O37" s="19">
        <f t="shared" si="10"/>
        <v>-70.412559999999999</v>
      </c>
    </row>
    <row r="38" spans="1:16" ht="127.5" x14ac:dyDescent="0.25">
      <c r="A38" s="11" t="s">
        <v>22</v>
      </c>
      <c r="B38" s="17" t="s">
        <v>31</v>
      </c>
      <c r="C38" s="17" t="s">
        <v>23</v>
      </c>
      <c r="D38" s="17" t="s">
        <v>43</v>
      </c>
      <c r="E38" s="17" t="s">
        <v>33</v>
      </c>
      <c r="F38" s="17" t="s">
        <v>60</v>
      </c>
      <c r="G38" s="17" t="s">
        <v>27</v>
      </c>
      <c r="H38" s="17" t="s">
        <v>26</v>
      </c>
      <c r="I38" s="17" t="s">
        <v>29</v>
      </c>
      <c r="J38" s="18" t="s">
        <v>61</v>
      </c>
      <c r="K38" s="11" t="s">
        <v>34</v>
      </c>
      <c r="L38" s="19">
        <v>0</v>
      </c>
      <c r="M38" s="19">
        <v>0</v>
      </c>
      <c r="N38" s="19">
        <v>0</v>
      </c>
      <c r="O38" s="19">
        <v>-70.412559999999999</v>
      </c>
    </row>
    <row r="39" spans="1:16" ht="38.25" x14ac:dyDescent="0.25">
      <c r="A39" s="11" t="s">
        <v>22</v>
      </c>
      <c r="B39" s="17"/>
      <c r="C39" s="17" t="s">
        <v>23</v>
      </c>
      <c r="D39" s="17" t="s">
        <v>62</v>
      </c>
      <c r="E39" s="17" t="s">
        <v>24</v>
      </c>
      <c r="F39" s="17" t="s">
        <v>25</v>
      </c>
      <c r="G39" s="17" t="s">
        <v>24</v>
      </c>
      <c r="H39" s="17" t="s">
        <v>26</v>
      </c>
      <c r="I39" s="17" t="s">
        <v>25</v>
      </c>
      <c r="J39" s="18" t="s">
        <v>63</v>
      </c>
      <c r="K39" s="11"/>
      <c r="L39" s="19">
        <f t="shared" ref="L39" si="11">L40+L45+L48+L50</f>
        <v>338115.5</v>
      </c>
      <c r="M39" s="19">
        <f t="shared" ref="M39:O39" si="12">M40+M45+M48+M50</f>
        <v>452765.1</v>
      </c>
      <c r="N39" s="19">
        <f t="shared" si="12"/>
        <v>452765.1</v>
      </c>
      <c r="O39" s="19">
        <f t="shared" si="12"/>
        <v>450820.66239000007</v>
      </c>
    </row>
    <row r="40" spans="1:16" ht="38.25" x14ac:dyDescent="0.25">
      <c r="A40" s="11" t="s">
        <v>22</v>
      </c>
      <c r="B40" s="17"/>
      <c r="C40" s="17" t="s">
        <v>23</v>
      </c>
      <c r="D40" s="17" t="s">
        <v>62</v>
      </c>
      <c r="E40" s="17" t="s">
        <v>27</v>
      </c>
      <c r="F40" s="17" t="s">
        <v>25</v>
      </c>
      <c r="G40" s="17" t="s">
        <v>24</v>
      </c>
      <c r="H40" s="17" t="s">
        <v>26</v>
      </c>
      <c r="I40" s="17" t="s">
        <v>29</v>
      </c>
      <c r="J40" s="18" t="s">
        <v>64</v>
      </c>
      <c r="K40" s="11"/>
      <c r="L40" s="19">
        <f t="shared" ref="L40" si="13">L41+L43</f>
        <v>245460.5</v>
      </c>
      <c r="M40" s="19">
        <f t="shared" ref="M40:O40" si="14">M41+M43</f>
        <v>287735</v>
      </c>
      <c r="N40" s="19">
        <f t="shared" si="14"/>
        <v>287735</v>
      </c>
      <c r="O40" s="19">
        <f t="shared" si="14"/>
        <v>287973.09588000004</v>
      </c>
    </row>
    <row r="41" spans="1:16" ht="38.25" x14ac:dyDescent="0.25">
      <c r="A41" s="11" t="s">
        <v>22</v>
      </c>
      <c r="B41" s="17"/>
      <c r="C41" s="17" t="s">
        <v>23</v>
      </c>
      <c r="D41" s="17" t="s">
        <v>62</v>
      </c>
      <c r="E41" s="17" t="s">
        <v>27</v>
      </c>
      <c r="F41" s="17" t="s">
        <v>37</v>
      </c>
      <c r="G41" s="17" t="s">
        <v>27</v>
      </c>
      <c r="H41" s="17" t="s">
        <v>26</v>
      </c>
      <c r="I41" s="17" t="s">
        <v>29</v>
      </c>
      <c r="J41" s="18" t="s">
        <v>65</v>
      </c>
      <c r="K41" s="11"/>
      <c r="L41" s="19">
        <f t="shared" ref="L41:O41" si="15">L42</f>
        <v>200690</v>
      </c>
      <c r="M41" s="19">
        <f t="shared" si="15"/>
        <v>243499</v>
      </c>
      <c r="N41" s="19">
        <f t="shared" si="15"/>
        <v>243499</v>
      </c>
      <c r="O41" s="19">
        <f t="shared" si="15"/>
        <v>243737.08259000001</v>
      </c>
    </row>
    <row r="42" spans="1:16" ht="38.25" x14ac:dyDescent="0.25">
      <c r="A42" s="11" t="s">
        <v>22</v>
      </c>
      <c r="B42" s="17" t="s">
        <v>31</v>
      </c>
      <c r="C42" s="17" t="s">
        <v>23</v>
      </c>
      <c r="D42" s="17" t="s">
        <v>62</v>
      </c>
      <c r="E42" s="17" t="s">
        <v>27</v>
      </c>
      <c r="F42" s="17" t="s">
        <v>66</v>
      </c>
      <c r="G42" s="17" t="s">
        <v>27</v>
      </c>
      <c r="H42" s="17" t="s">
        <v>26</v>
      </c>
      <c r="I42" s="17" t="s">
        <v>29</v>
      </c>
      <c r="J42" s="18" t="s">
        <v>377</v>
      </c>
      <c r="K42" s="11" t="s">
        <v>34</v>
      </c>
      <c r="L42" s="19">
        <v>200690</v>
      </c>
      <c r="M42" s="19">
        <v>243499</v>
      </c>
      <c r="N42" s="19">
        <v>243499</v>
      </c>
      <c r="O42" s="19">
        <v>243737.08259000001</v>
      </c>
      <c r="P42" s="20"/>
    </row>
    <row r="43" spans="1:16" ht="51" x14ac:dyDescent="0.25">
      <c r="A43" s="11" t="s">
        <v>22</v>
      </c>
      <c r="B43" s="17"/>
      <c r="C43" s="17" t="s">
        <v>23</v>
      </c>
      <c r="D43" s="17" t="s">
        <v>62</v>
      </c>
      <c r="E43" s="17" t="s">
        <v>27</v>
      </c>
      <c r="F43" s="17" t="s">
        <v>38</v>
      </c>
      <c r="G43" s="17" t="s">
        <v>27</v>
      </c>
      <c r="H43" s="17" t="s">
        <v>26</v>
      </c>
      <c r="I43" s="17" t="s">
        <v>29</v>
      </c>
      <c r="J43" s="18" t="s">
        <v>67</v>
      </c>
      <c r="K43" s="11"/>
      <c r="L43" s="19">
        <f t="shared" ref="L43:O43" si="16">L44</f>
        <v>44770.5</v>
      </c>
      <c r="M43" s="19">
        <f t="shared" si="16"/>
        <v>44236</v>
      </c>
      <c r="N43" s="19">
        <f t="shared" si="16"/>
        <v>44236</v>
      </c>
      <c r="O43" s="19">
        <f t="shared" si="16"/>
        <v>44236.013290000003</v>
      </c>
    </row>
    <row r="44" spans="1:16" ht="76.5" x14ac:dyDescent="0.25">
      <c r="A44" s="11" t="s">
        <v>22</v>
      </c>
      <c r="B44" s="17" t="s">
        <v>31</v>
      </c>
      <c r="C44" s="17" t="s">
        <v>23</v>
      </c>
      <c r="D44" s="17" t="s">
        <v>62</v>
      </c>
      <c r="E44" s="17" t="s">
        <v>27</v>
      </c>
      <c r="F44" s="17" t="s">
        <v>68</v>
      </c>
      <c r="G44" s="17" t="s">
        <v>27</v>
      </c>
      <c r="H44" s="17" t="s">
        <v>26</v>
      </c>
      <c r="I44" s="17" t="s">
        <v>29</v>
      </c>
      <c r="J44" s="18" t="s">
        <v>378</v>
      </c>
      <c r="K44" s="11" t="s">
        <v>34</v>
      </c>
      <c r="L44" s="19">
        <v>44770.5</v>
      </c>
      <c r="M44" s="19">
        <v>44236</v>
      </c>
      <c r="N44" s="19">
        <v>44236</v>
      </c>
      <c r="O44" s="19">
        <v>44236.013290000003</v>
      </c>
    </row>
    <row r="45" spans="1:16" ht="38.25" x14ac:dyDescent="0.25">
      <c r="A45" s="11" t="s">
        <v>22</v>
      </c>
      <c r="B45" s="17"/>
      <c r="C45" s="17" t="s">
        <v>23</v>
      </c>
      <c r="D45" s="17" t="s">
        <v>62</v>
      </c>
      <c r="E45" s="17" t="s">
        <v>33</v>
      </c>
      <c r="F45" s="17" t="s">
        <v>25</v>
      </c>
      <c r="G45" s="17" t="s">
        <v>33</v>
      </c>
      <c r="H45" s="17" t="s">
        <v>26</v>
      </c>
      <c r="I45" s="17" t="s">
        <v>29</v>
      </c>
      <c r="J45" s="18" t="s">
        <v>69</v>
      </c>
      <c r="K45" s="11"/>
      <c r="L45" s="19">
        <f t="shared" ref="L45:O45" si="17">L46+L47</f>
        <v>0</v>
      </c>
      <c r="M45" s="19">
        <f t="shared" si="17"/>
        <v>0</v>
      </c>
      <c r="N45" s="19">
        <f t="shared" si="17"/>
        <v>0</v>
      </c>
      <c r="O45" s="19">
        <f t="shared" si="17"/>
        <v>-1061.4949300000001</v>
      </c>
    </row>
    <row r="46" spans="1:16" ht="38.25" x14ac:dyDescent="0.25">
      <c r="A46" s="11" t="s">
        <v>22</v>
      </c>
      <c r="B46" s="17" t="s">
        <v>31</v>
      </c>
      <c r="C46" s="17" t="s">
        <v>23</v>
      </c>
      <c r="D46" s="17" t="s">
        <v>62</v>
      </c>
      <c r="E46" s="17" t="s">
        <v>33</v>
      </c>
      <c r="F46" s="17" t="s">
        <v>37</v>
      </c>
      <c r="G46" s="17" t="s">
        <v>33</v>
      </c>
      <c r="H46" s="17" t="s">
        <v>26</v>
      </c>
      <c r="I46" s="17" t="s">
        <v>29</v>
      </c>
      <c r="J46" s="18" t="s">
        <v>379</v>
      </c>
      <c r="K46" s="11" t="s">
        <v>34</v>
      </c>
      <c r="L46" s="19">
        <v>0</v>
      </c>
      <c r="M46" s="19">
        <v>0</v>
      </c>
      <c r="N46" s="19">
        <v>0</v>
      </c>
      <c r="O46" s="19">
        <v>-1061.6437800000001</v>
      </c>
    </row>
    <row r="47" spans="1:16" ht="38.25" x14ac:dyDescent="0.25">
      <c r="A47" s="11" t="s">
        <v>22</v>
      </c>
      <c r="B47" s="17" t="s">
        <v>31</v>
      </c>
      <c r="C47" s="17" t="s">
        <v>23</v>
      </c>
      <c r="D47" s="17" t="s">
        <v>62</v>
      </c>
      <c r="E47" s="17" t="s">
        <v>33</v>
      </c>
      <c r="F47" s="17" t="s">
        <v>38</v>
      </c>
      <c r="G47" s="17" t="s">
        <v>33</v>
      </c>
      <c r="H47" s="17" t="s">
        <v>26</v>
      </c>
      <c r="I47" s="17" t="s">
        <v>29</v>
      </c>
      <c r="J47" s="18" t="s">
        <v>380</v>
      </c>
      <c r="K47" s="11" t="s">
        <v>34</v>
      </c>
      <c r="L47" s="19">
        <v>0</v>
      </c>
      <c r="M47" s="19">
        <v>0</v>
      </c>
      <c r="N47" s="19">
        <v>0</v>
      </c>
      <c r="O47" s="19">
        <v>0.14884999999999998</v>
      </c>
    </row>
    <row r="48" spans="1:16" ht="38.25" x14ac:dyDescent="0.25">
      <c r="A48" s="11" t="s">
        <v>22</v>
      </c>
      <c r="B48" s="17"/>
      <c r="C48" s="17" t="s">
        <v>23</v>
      </c>
      <c r="D48" s="17" t="s">
        <v>62</v>
      </c>
      <c r="E48" s="17" t="s">
        <v>43</v>
      </c>
      <c r="F48" s="17" t="s">
        <v>25</v>
      </c>
      <c r="G48" s="17" t="s">
        <v>27</v>
      </c>
      <c r="H48" s="17" t="s">
        <v>26</v>
      </c>
      <c r="I48" s="17" t="s">
        <v>29</v>
      </c>
      <c r="J48" s="18" t="s">
        <v>70</v>
      </c>
      <c r="K48" s="11"/>
      <c r="L48" s="19">
        <f>L49</f>
        <v>43400</v>
      </c>
      <c r="M48" s="19">
        <f t="shared" ref="M48:O48" si="18">M49</f>
        <v>142880.1</v>
      </c>
      <c r="N48" s="19">
        <f t="shared" si="18"/>
        <v>142880.1</v>
      </c>
      <c r="O48" s="19">
        <f t="shared" si="18"/>
        <v>142880.13694999999</v>
      </c>
    </row>
    <row r="49" spans="1:16" ht="38.25" x14ac:dyDescent="0.25">
      <c r="A49" s="11" t="s">
        <v>22</v>
      </c>
      <c r="B49" s="17" t="s">
        <v>31</v>
      </c>
      <c r="C49" s="17" t="s">
        <v>23</v>
      </c>
      <c r="D49" s="17" t="s">
        <v>62</v>
      </c>
      <c r="E49" s="17" t="s">
        <v>43</v>
      </c>
      <c r="F49" s="17" t="s">
        <v>37</v>
      </c>
      <c r="G49" s="17" t="s">
        <v>27</v>
      </c>
      <c r="H49" s="17" t="s">
        <v>26</v>
      </c>
      <c r="I49" s="17" t="s">
        <v>29</v>
      </c>
      <c r="J49" s="18" t="s">
        <v>381</v>
      </c>
      <c r="K49" s="11" t="s">
        <v>34</v>
      </c>
      <c r="L49" s="19">
        <v>43400</v>
      </c>
      <c r="M49" s="19">
        <v>142880.1</v>
      </c>
      <c r="N49" s="19">
        <v>142880.1</v>
      </c>
      <c r="O49" s="19">
        <v>142880.13694999999</v>
      </c>
    </row>
    <row r="50" spans="1:16" ht="38.25" x14ac:dyDescent="0.25">
      <c r="A50" s="11" t="s">
        <v>22</v>
      </c>
      <c r="B50" s="17"/>
      <c r="C50" s="17" t="s">
        <v>23</v>
      </c>
      <c r="D50" s="17" t="s">
        <v>62</v>
      </c>
      <c r="E50" s="17" t="s">
        <v>71</v>
      </c>
      <c r="F50" s="17" t="s">
        <v>25</v>
      </c>
      <c r="G50" s="17" t="s">
        <v>33</v>
      </c>
      <c r="H50" s="17" t="s">
        <v>26</v>
      </c>
      <c r="I50" s="17" t="s">
        <v>29</v>
      </c>
      <c r="J50" s="18" t="s">
        <v>72</v>
      </c>
      <c r="K50" s="11"/>
      <c r="L50" s="19">
        <f t="shared" ref="L50:O50" si="19">L51</f>
        <v>49255</v>
      </c>
      <c r="M50" s="19">
        <f t="shared" si="19"/>
        <v>22150</v>
      </c>
      <c r="N50" s="19">
        <f t="shared" si="19"/>
        <v>22150</v>
      </c>
      <c r="O50" s="19">
        <f t="shared" si="19"/>
        <v>21028.924489999998</v>
      </c>
    </row>
    <row r="51" spans="1:16" ht="51" x14ac:dyDescent="0.25">
      <c r="A51" s="11" t="s">
        <v>22</v>
      </c>
      <c r="B51" s="17" t="s">
        <v>31</v>
      </c>
      <c r="C51" s="17" t="s">
        <v>23</v>
      </c>
      <c r="D51" s="17" t="s">
        <v>62</v>
      </c>
      <c r="E51" s="17" t="s">
        <v>71</v>
      </c>
      <c r="F51" s="17" t="s">
        <v>38</v>
      </c>
      <c r="G51" s="17" t="s">
        <v>33</v>
      </c>
      <c r="H51" s="17" t="s">
        <v>26</v>
      </c>
      <c r="I51" s="17" t="s">
        <v>29</v>
      </c>
      <c r="J51" s="18" t="s">
        <v>382</v>
      </c>
      <c r="K51" s="11" t="s">
        <v>34</v>
      </c>
      <c r="L51" s="19">
        <v>49255</v>
      </c>
      <c r="M51" s="19">
        <v>22150</v>
      </c>
      <c r="N51" s="19">
        <v>22150</v>
      </c>
      <c r="O51" s="19">
        <v>21028.924489999998</v>
      </c>
    </row>
    <row r="52" spans="1:16" ht="38.25" x14ac:dyDescent="0.25">
      <c r="A52" s="11" t="s">
        <v>22</v>
      </c>
      <c r="B52" s="17"/>
      <c r="C52" s="17" t="s">
        <v>23</v>
      </c>
      <c r="D52" s="17" t="s">
        <v>73</v>
      </c>
      <c r="E52" s="17" t="s">
        <v>24</v>
      </c>
      <c r="F52" s="17" t="s">
        <v>25</v>
      </c>
      <c r="G52" s="17" t="s">
        <v>24</v>
      </c>
      <c r="H52" s="17" t="s">
        <v>26</v>
      </c>
      <c r="I52" s="17" t="s">
        <v>25</v>
      </c>
      <c r="J52" s="18" t="s">
        <v>74</v>
      </c>
      <c r="K52" s="11"/>
      <c r="L52" s="19">
        <f t="shared" ref="L52:O52" si="20">L53</f>
        <v>32820.400000000001</v>
      </c>
      <c r="M52" s="19">
        <f t="shared" si="20"/>
        <v>36944.9</v>
      </c>
      <c r="N52" s="19">
        <f t="shared" si="20"/>
        <v>36944.9</v>
      </c>
      <c r="O52" s="19">
        <f t="shared" si="20"/>
        <v>36949.929510000002</v>
      </c>
    </row>
    <row r="53" spans="1:16" ht="38.25" x14ac:dyDescent="0.25">
      <c r="A53" s="11" t="s">
        <v>22</v>
      </c>
      <c r="B53" s="17"/>
      <c r="C53" s="17" t="s">
        <v>23</v>
      </c>
      <c r="D53" s="17" t="s">
        <v>73</v>
      </c>
      <c r="E53" s="17" t="s">
        <v>33</v>
      </c>
      <c r="F53" s="17" t="s">
        <v>25</v>
      </c>
      <c r="G53" s="17" t="s">
        <v>33</v>
      </c>
      <c r="H53" s="17" t="s">
        <v>26</v>
      </c>
      <c r="I53" s="17" t="s">
        <v>29</v>
      </c>
      <c r="J53" s="18" t="s">
        <v>75</v>
      </c>
      <c r="K53" s="11"/>
      <c r="L53" s="19">
        <f>L54+L55</f>
        <v>32820.400000000001</v>
      </c>
      <c r="M53" s="19">
        <f t="shared" ref="M53:O53" si="21">M54+M55</f>
        <v>36944.9</v>
      </c>
      <c r="N53" s="19">
        <f t="shared" si="21"/>
        <v>36944.9</v>
      </c>
      <c r="O53" s="19">
        <f t="shared" si="21"/>
        <v>36949.929510000002</v>
      </c>
    </row>
    <row r="54" spans="1:16" ht="38.25" x14ac:dyDescent="0.25">
      <c r="A54" s="11" t="s">
        <v>22</v>
      </c>
      <c r="B54" s="17" t="s">
        <v>31</v>
      </c>
      <c r="C54" s="17" t="s">
        <v>23</v>
      </c>
      <c r="D54" s="17" t="s">
        <v>73</v>
      </c>
      <c r="E54" s="17" t="s">
        <v>33</v>
      </c>
      <c r="F54" s="17" t="s">
        <v>37</v>
      </c>
      <c r="G54" s="17" t="s">
        <v>33</v>
      </c>
      <c r="H54" s="17" t="s">
        <v>26</v>
      </c>
      <c r="I54" s="17" t="s">
        <v>29</v>
      </c>
      <c r="J54" s="18" t="s">
        <v>383</v>
      </c>
      <c r="K54" s="11" t="s">
        <v>34</v>
      </c>
      <c r="L54" s="19">
        <v>32820.400000000001</v>
      </c>
      <c r="M54" s="19">
        <v>36933</v>
      </c>
      <c r="N54" s="19">
        <v>36933</v>
      </c>
      <c r="O54" s="19">
        <v>36937.97406</v>
      </c>
    </row>
    <row r="55" spans="1:16" ht="38.25" x14ac:dyDescent="0.25">
      <c r="A55" s="11" t="s">
        <v>22</v>
      </c>
      <c r="B55" s="17" t="s">
        <v>31</v>
      </c>
      <c r="C55" s="17" t="s">
        <v>23</v>
      </c>
      <c r="D55" s="17" t="s">
        <v>73</v>
      </c>
      <c r="E55" s="17" t="s">
        <v>33</v>
      </c>
      <c r="F55" s="17" t="s">
        <v>38</v>
      </c>
      <c r="G55" s="17" t="s">
        <v>33</v>
      </c>
      <c r="H55" s="17" t="s">
        <v>26</v>
      </c>
      <c r="I55" s="17" t="s">
        <v>29</v>
      </c>
      <c r="J55" s="18" t="s">
        <v>384</v>
      </c>
      <c r="K55" s="11" t="s">
        <v>34</v>
      </c>
      <c r="L55" s="19">
        <v>0</v>
      </c>
      <c r="M55" s="19">
        <v>11.9</v>
      </c>
      <c r="N55" s="19">
        <v>11.9</v>
      </c>
      <c r="O55" s="19">
        <v>11.955450000000001</v>
      </c>
    </row>
    <row r="56" spans="1:16" ht="38.25" x14ac:dyDescent="0.25">
      <c r="A56" s="11" t="s">
        <v>22</v>
      </c>
      <c r="B56" s="17"/>
      <c r="C56" s="17" t="s">
        <v>23</v>
      </c>
      <c r="D56" s="17" t="s">
        <v>76</v>
      </c>
      <c r="E56" s="17" t="s">
        <v>24</v>
      </c>
      <c r="F56" s="17" t="s">
        <v>25</v>
      </c>
      <c r="G56" s="17" t="s">
        <v>24</v>
      </c>
      <c r="H56" s="17" t="s">
        <v>26</v>
      </c>
      <c r="I56" s="17" t="s">
        <v>25</v>
      </c>
      <c r="J56" s="18" t="s">
        <v>77</v>
      </c>
      <c r="K56" s="11"/>
      <c r="L56" s="19">
        <f t="shared" ref="L56" si="22">L57+L59</f>
        <v>15534</v>
      </c>
      <c r="M56" s="19">
        <f t="shared" ref="M56:O56" si="23">M57+M59</f>
        <v>14721.4</v>
      </c>
      <c r="N56" s="19">
        <f t="shared" si="23"/>
        <v>14721.4</v>
      </c>
      <c r="O56" s="19">
        <f t="shared" si="23"/>
        <v>17721.415010000001</v>
      </c>
    </row>
    <row r="57" spans="1:16" ht="38.25" x14ac:dyDescent="0.25">
      <c r="A57" s="11" t="s">
        <v>22</v>
      </c>
      <c r="B57" s="17"/>
      <c r="C57" s="17" t="s">
        <v>23</v>
      </c>
      <c r="D57" s="17" t="s">
        <v>76</v>
      </c>
      <c r="E57" s="17" t="s">
        <v>43</v>
      </c>
      <c r="F57" s="17" t="s">
        <v>25</v>
      </c>
      <c r="G57" s="17" t="s">
        <v>27</v>
      </c>
      <c r="H57" s="17" t="s">
        <v>26</v>
      </c>
      <c r="I57" s="17" t="s">
        <v>29</v>
      </c>
      <c r="J57" s="18" t="s">
        <v>78</v>
      </c>
      <c r="K57" s="11"/>
      <c r="L57" s="19">
        <f t="shared" ref="L57:O57" si="24">L58</f>
        <v>15334</v>
      </c>
      <c r="M57" s="19">
        <f t="shared" si="24"/>
        <v>14596.4</v>
      </c>
      <c r="N57" s="19">
        <f t="shared" si="24"/>
        <v>14596.4</v>
      </c>
      <c r="O57" s="19">
        <f t="shared" si="24"/>
        <v>17551.415010000001</v>
      </c>
    </row>
    <row r="58" spans="1:16" ht="51" x14ac:dyDescent="0.25">
      <c r="A58" s="11" t="s">
        <v>22</v>
      </c>
      <c r="B58" s="17" t="s">
        <v>31</v>
      </c>
      <c r="C58" s="17" t="s">
        <v>23</v>
      </c>
      <c r="D58" s="17" t="s">
        <v>76</v>
      </c>
      <c r="E58" s="17" t="s">
        <v>43</v>
      </c>
      <c r="F58" s="17" t="s">
        <v>37</v>
      </c>
      <c r="G58" s="17" t="s">
        <v>27</v>
      </c>
      <c r="H58" s="17" t="s">
        <v>26</v>
      </c>
      <c r="I58" s="17" t="s">
        <v>29</v>
      </c>
      <c r="J58" s="18" t="s">
        <v>385</v>
      </c>
      <c r="K58" s="11" t="s">
        <v>34</v>
      </c>
      <c r="L58" s="19">
        <v>15334</v>
      </c>
      <c r="M58" s="19">
        <v>14596.4</v>
      </c>
      <c r="N58" s="19">
        <v>14596.4</v>
      </c>
      <c r="O58" s="19">
        <v>17551.415010000001</v>
      </c>
    </row>
    <row r="59" spans="1:16" ht="38.25" x14ac:dyDescent="0.25">
      <c r="A59" s="11" t="s">
        <v>22</v>
      </c>
      <c r="B59" s="17"/>
      <c r="C59" s="17" t="s">
        <v>23</v>
      </c>
      <c r="D59" s="17" t="s">
        <v>76</v>
      </c>
      <c r="E59" s="17" t="s">
        <v>79</v>
      </c>
      <c r="F59" s="17" t="s">
        <v>25</v>
      </c>
      <c r="G59" s="17" t="s">
        <v>27</v>
      </c>
      <c r="H59" s="17" t="s">
        <v>26</v>
      </c>
      <c r="I59" s="17" t="s">
        <v>29</v>
      </c>
      <c r="J59" s="18" t="s">
        <v>80</v>
      </c>
      <c r="K59" s="11"/>
      <c r="L59" s="19">
        <f t="shared" ref="L59:O59" si="25">L60</f>
        <v>200</v>
      </c>
      <c r="M59" s="19">
        <f t="shared" si="25"/>
        <v>125</v>
      </c>
      <c r="N59" s="19">
        <f t="shared" si="25"/>
        <v>125</v>
      </c>
      <c r="O59" s="19">
        <f t="shared" si="25"/>
        <v>170</v>
      </c>
    </row>
    <row r="60" spans="1:16" ht="38.25" x14ac:dyDescent="0.25">
      <c r="A60" s="11" t="s">
        <v>22</v>
      </c>
      <c r="B60" s="17" t="s">
        <v>81</v>
      </c>
      <c r="C60" s="17" t="s">
        <v>23</v>
      </c>
      <c r="D60" s="17" t="s">
        <v>76</v>
      </c>
      <c r="E60" s="17" t="s">
        <v>79</v>
      </c>
      <c r="F60" s="17" t="s">
        <v>82</v>
      </c>
      <c r="G60" s="17" t="s">
        <v>27</v>
      </c>
      <c r="H60" s="17" t="s">
        <v>26</v>
      </c>
      <c r="I60" s="17" t="s">
        <v>29</v>
      </c>
      <c r="J60" s="18" t="s">
        <v>347</v>
      </c>
      <c r="K60" s="11" t="s">
        <v>83</v>
      </c>
      <c r="L60" s="19">
        <v>200</v>
      </c>
      <c r="M60" s="19">
        <v>125</v>
      </c>
      <c r="N60" s="19">
        <v>125</v>
      </c>
      <c r="O60" s="19">
        <v>170</v>
      </c>
    </row>
    <row r="61" spans="1:16" s="6" customFormat="1" ht="38.25" x14ac:dyDescent="0.25">
      <c r="A61" s="11" t="s">
        <v>22</v>
      </c>
      <c r="B61" s="17"/>
      <c r="C61" s="17">
        <v>1</v>
      </c>
      <c r="D61" s="21" t="s">
        <v>84</v>
      </c>
      <c r="E61" s="17" t="s">
        <v>24</v>
      </c>
      <c r="F61" s="17" t="s">
        <v>25</v>
      </c>
      <c r="G61" s="17" t="s">
        <v>24</v>
      </c>
      <c r="H61" s="17" t="s">
        <v>26</v>
      </c>
      <c r="I61" s="17" t="s">
        <v>25</v>
      </c>
      <c r="J61" s="18" t="s">
        <v>85</v>
      </c>
      <c r="K61" s="11"/>
      <c r="L61" s="19">
        <f>L62</f>
        <v>0</v>
      </c>
      <c r="M61" s="19">
        <f t="shared" ref="M61:O63" si="26">M62</f>
        <v>0</v>
      </c>
      <c r="N61" s="19">
        <f t="shared" si="26"/>
        <v>0</v>
      </c>
      <c r="O61" s="19">
        <f t="shared" si="26"/>
        <v>5.0189999999999999E-2</v>
      </c>
      <c r="P61" s="23"/>
    </row>
    <row r="62" spans="1:16" s="6" customFormat="1" ht="38.25" x14ac:dyDescent="0.25">
      <c r="A62" s="11" t="s">
        <v>22</v>
      </c>
      <c r="B62" s="17"/>
      <c r="C62" s="17">
        <v>1</v>
      </c>
      <c r="D62" s="21" t="s">
        <v>84</v>
      </c>
      <c r="E62" s="17" t="s">
        <v>79</v>
      </c>
      <c r="F62" s="17" t="s">
        <v>25</v>
      </c>
      <c r="G62" s="17" t="s">
        <v>24</v>
      </c>
      <c r="H62" s="17" t="s">
        <v>26</v>
      </c>
      <c r="I62" s="17" t="s">
        <v>29</v>
      </c>
      <c r="J62" s="18" t="s">
        <v>86</v>
      </c>
      <c r="K62" s="11"/>
      <c r="L62" s="19">
        <f>L63</f>
        <v>0</v>
      </c>
      <c r="M62" s="19">
        <f t="shared" si="26"/>
        <v>0</v>
      </c>
      <c r="N62" s="19">
        <f t="shared" si="26"/>
        <v>0</v>
      </c>
      <c r="O62" s="19">
        <f t="shared" si="26"/>
        <v>5.0189999999999999E-2</v>
      </c>
      <c r="P62" s="23"/>
    </row>
    <row r="63" spans="1:16" s="6" customFormat="1" ht="51" x14ac:dyDescent="0.25">
      <c r="A63" s="11" t="s">
        <v>22</v>
      </c>
      <c r="B63" s="17"/>
      <c r="C63" s="17">
        <v>1</v>
      </c>
      <c r="D63" s="21" t="s">
        <v>84</v>
      </c>
      <c r="E63" s="17" t="s">
        <v>79</v>
      </c>
      <c r="F63" s="17" t="s">
        <v>39</v>
      </c>
      <c r="G63" s="17" t="s">
        <v>24</v>
      </c>
      <c r="H63" s="17" t="s">
        <v>26</v>
      </c>
      <c r="I63" s="17" t="s">
        <v>29</v>
      </c>
      <c r="J63" s="18" t="s">
        <v>87</v>
      </c>
      <c r="K63" s="11"/>
      <c r="L63" s="19">
        <f>L64</f>
        <v>0</v>
      </c>
      <c r="M63" s="19">
        <f t="shared" si="26"/>
        <v>0</v>
      </c>
      <c r="N63" s="19">
        <f t="shared" si="26"/>
        <v>0</v>
      </c>
      <c r="O63" s="19">
        <f t="shared" si="26"/>
        <v>5.0189999999999999E-2</v>
      </c>
      <c r="P63" s="23"/>
    </row>
    <row r="64" spans="1:16" s="6" customFormat="1" ht="76.5" x14ac:dyDescent="0.25">
      <c r="A64" s="11" t="s">
        <v>22</v>
      </c>
      <c r="B64" s="17" t="s">
        <v>31</v>
      </c>
      <c r="C64" s="17">
        <v>1</v>
      </c>
      <c r="D64" s="21" t="s">
        <v>84</v>
      </c>
      <c r="E64" s="17" t="s">
        <v>79</v>
      </c>
      <c r="F64" s="21" t="s">
        <v>88</v>
      </c>
      <c r="G64" s="17" t="s">
        <v>62</v>
      </c>
      <c r="H64" s="17" t="s">
        <v>26</v>
      </c>
      <c r="I64" s="17" t="s">
        <v>29</v>
      </c>
      <c r="J64" s="18" t="s">
        <v>386</v>
      </c>
      <c r="K64" s="11" t="s">
        <v>34</v>
      </c>
      <c r="L64" s="19">
        <v>0</v>
      </c>
      <c r="M64" s="19">
        <v>0</v>
      </c>
      <c r="N64" s="19">
        <v>0</v>
      </c>
      <c r="O64" s="19">
        <v>5.0189999999999999E-2</v>
      </c>
      <c r="P64" s="23"/>
    </row>
    <row r="65" spans="1:16" ht="38.25" x14ac:dyDescent="0.25">
      <c r="A65" s="11" t="s">
        <v>22</v>
      </c>
      <c r="B65" s="17"/>
      <c r="C65" s="17" t="s">
        <v>23</v>
      </c>
      <c r="D65" s="17" t="s">
        <v>89</v>
      </c>
      <c r="E65" s="17" t="s">
        <v>24</v>
      </c>
      <c r="F65" s="17" t="s">
        <v>25</v>
      </c>
      <c r="G65" s="17" t="s">
        <v>24</v>
      </c>
      <c r="H65" s="17" t="s">
        <v>26</v>
      </c>
      <c r="I65" s="17" t="s">
        <v>25</v>
      </c>
      <c r="J65" s="18" t="s">
        <v>90</v>
      </c>
      <c r="K65" s="11"/>
      <c r="L65" s="19">
        <f>L66+L68+L82+L85+L78</f>
        <v>109879.2</v>
      </c>
      <c r="M65" s="19">
        <f t="shared" ref="M65:O65" si="27">M66+M68+M82+M85+M78</f>
        <v>158565.50000000003</v>
      </c>
      <c r="N65" s="19">
        <f t="shared" si="27"/>
        <v>158565.50000000003</v>
      </c>
      <c r="O65" s="19">
        <f t="shared" si="27"/>
        <v>160842.50102999998</v>
      </c>
    </row>
    <row r="66" spans="1:16" ht="38.25" x14ac:dyDescent="0.25">
      <c r="A66" s="11" t="s">
        <v>22</v>
      </c>
      <c r="B66" s="17"/>
      <c r="C66" s="17" t="s">
        <v>23</v>
      </c>
      <c r="D66" s="17" t="s">
        <v>89</v>
      </c>
      <c r="E66" s="17" t="s">
        <v>43</v>
      </c>
      <c r="F66" s="17" t="s">
        <v>25</v>
      </c>
      <c r="G66" s="17" t="s">
        <v>24</v>
      </c>
      <c r="H66" s="17" t="s">
        <v>26</v>
      </c>
      <c r="I66" s="17" t="s">
        <v>91</v>
      </c>
      <c r="J66" s="18" t="s">
        <v>92</v>
      </c>
      <c r="K66" s="11"/>
      <c r="L66" s="19">
        <f t="shared" ref="L66:O66" si="28">L67</f>
        <v>13.2</v>
      </c>
      <c r="M66" s="19">
        <f t="shared" si="28"/>
        <v>7.2</v>
      </c>
      <c r="N66" s="19">
        <f t="shared" si="28"/>
        <v>7.2</v>
      </c>
      <c r="O66" s="19">
        <f t="shared" si="28"/>
        <v>7.2136899999999997</v>
      </c>
    </row>
    <row r="67" spans="1:16" ht="38.25" x14ac:dyDescent="0.25">
      <c r="A67" s="11" t="s">
        <v>22</v>
      </c>
      <c r="B67" s="17" t="s">
        <v>81</v>
      </c>
      <c r="C67" s="17" t="s">
        <v>23</v>
      </c>
      <c r="D67" s="17" t="s">
        <v>89</v>
      </c>
      <c r="E67" s="17" t="s">
        <v>43</v>
      </c>
      <c r="F67" s="17" t="s">
        <v>41</v>
      </c>
      <c r="G67" s="17" t="s">
        <v>62</v>
      </c>
      <c r="H67" s="17" t="s">
        <v>26</v>
      </c>
      <c r="I67" s="17" t="s">
        <v>91</v>
      </c>
      <c r="J67" s="18" t="s">
        <v>93</v>
      </c>
      <c r="K67" s="11" t="s">
        <v>83</v>
      </c>
      <c r="L67" s="19">
        <v>13.2</v>
      </c>
      <c r="M67" s="19">
        <v>7.2</v>
      </c>
      <c r="N67" s="19">
        <v>7.2</v>
      </c>
      <c r="O67" s="19">
        <v>7.2136899999999997</v>
      </c>
    </row>
    <row r="68" spans="1:16" ht="102" x14ac:dyDescent="0.25">
      <c r="A68" s="11" t="s">
        <v>22</v>
      </c>
      <c r="B68" s="17"/>
      <c r="C68" s="17" t="s">
        <v>23</v>
      </c>
      <c r="D68" s="17" t="s">
        <v>89</v>
      </c>
      <c r="E68" s="17" t="s">
        <v>62</v>
      </c>
      <c r="F68" s="17" t="s">
        <v>25</v>
      </c>
      <c r="G68" s="17" t="s">
        <v>24</v>
      </c>
      <c r="H68" s="17" t="s">
        <v>26</v>
      </c>
      <c r="I68" s="17" t="s">
        <v>91</v>
      </c>
      <c r="J68" s="18" t="s">
        <v>94</v>
      </c>
      <c r="K68" s="11"/>
      <c r="L68" s="19">
        <f>L69+L72+L74+L76</f>
        <v>99469.3</v>
      </c>
      <c r="M68" s="19">
        <f t="shared" ref="M68:O68" si="29">M69+M72+M74+M76</f>
        <v>144840.1</v>
      </c>
      <c r="N68" s="19">
        <f t="shared" si="29"/>
        <v>144840.1</v>
      </c>
      <c r="O68" s="19">
        <f t="shared" si="29"/>
        <v>147105.45647</v>
      </c>
      <c r="P68" s="20"/>
    </row>
    <row r="69" spans="1:16" ht="76.5" x14ac:dyDescent="0.25">
      <c r="A69" s="11" t="s">
        <v>22</v>
      </c>
      <c r="B69" s="17"/>
      <c r="C69" s="17" t="s">
        <v>23</v>
      </c>
      <c r="D69" s="17" t="s">
        <v>89</v>
      </c>
      <c r="E69" s="17" t="s">
        <v>62</v>
      </c>
      <c r="F69" s="17" t="s">
        <v>37</v>
      </c>
      <c r="G69" s="17" t="s">
        <v>24</v>
      </c>
      <c r="H69" s="17" t="s">
        <v>26</v>
      </c>
      <c r="I69" s="17" t="s">
        <v>91</v>
      </c>
      <c r="J69" s="18" t="s">
        <v>95</v>
      </c>
      <c r="K69" s="11"/>
      <c r="L69" s="19">
        <f>L70+L71</f>
        <v>72959.199999999997</v>
      </c>
      <c r="M69" s="19">
        <f t="shared" ref="M69:O69" si="30">M70+M71</f>
        <v>116270</v>
      </c>
      <c r="N69" s="19">
        <f t="shared" si="30"/>
        <v>116270</v>
      </c>
      <c r="O69" s="19">
        <f t="shared" si="30"/>
        <v>118524.24366000001</v>
      </c>
      <c r="P69" s="20"/>
    </row>
    <row r="70" spans="1:16" ht="102" x14ac:dyDescent="0.25">
      <c r="A70" s="11" t="s">
        <v>22</v>
      </c>
      <c r="B70" s="17" t="s">
        <v>81</v>
      </c>
      <c r="C70" s="17" t="s">
        <v>23</v>
      </c>
      <c r="D70" s="17" t="s">
        <v>89</v>
      </c>
      <c r="E70" s="17" t="s">
        <v>62</v>
      </c>
      <c r="F70" s="17" t="s">
        <v>96</v>
      </c>
      <c r="G70" s="17" t="s">
        <v>62</v>
      </c>
      <c r="H70" s="17" t="s">
        <v>26</v>
      </c>
      <c r="I70" s="17" t="s">
        <v>91</v>
      </c>
      <c r="J70" s="18" t="s">
        <v>348</v>
      </c>
      <c r="K70" s="11" t="s">
        <v>83</v>
      </c>
      <c r="L70" s="19">
        <v>52159</v>
      </c>
      <c r="M70" s="19">
        <v>68750</v>
      </c>
      <c r="N70" s="19">
        <v>68750</v>
      </c>
      <c r="O70" s="19">
        <v>68783.511310000002</v>
      </c>
      <c r="P70" s="24"/>
    </row>
    <row r="71" spans="1:16" ht="89.25" x14ac:dyDescent="0.25">
      <c r="A71" s="11" t="s">
        <v>22</v>
      </c>
      <c r="B71" s="17" t="s">
        <v>97</v>
      </c>
      <c r="C71" s="17" t="s">
        <v>23</v>
      </c>
      <c r="D71" s="17" t="s">
        <v>89</v>
      </c>
      <c r="E71" s="17" t="s">
        <v>62</v>
      </c>
      <c r="F71" s="17" t="s">
        <v>96</v>
      </c>
      <c r="G71" s="17" t="s">
        <v>98</v>
      </c>
      <c r="H71" s="17" t="s">
        <v>26</v>
      </c>
      <c r="I71" s="17" t="s">
        <v>91</v>
      </c>
      <c r="J71" s="18" t="s">
        <v>349</v>
      </c>
      <c r="K71" s="11" t="s">
        <v>99</v>
      </c>
      <c r="L71" s="19">
        <v>20800.2</v>
      </c>
      <c r="M71" s="19">
        <v>47520</v>
      </c>
      <c r="N71" s="19">
        <v>47520</v>
      </c>
      <c r="O71" s="19">
        <v>49740.732349999998</v>
      </c>
    </row>
    <row r="72" spans="1:16" ht="89.25" x14ac:dyDescent="0.25">
      <c r="A72" s="11" t="s">
        <v>22</v>
      </c>
      <c r="B72" s="17"/>
      <c r="C72" s="17" t="s">
        <v>23</v>
      </c>
      <c r="D72" s="17" t="s">
        <v>89</v>
      </c>
      <c r="E72" s="17" t="s">
        <v>62</v>
      </c>
      <c r="F72" s="17" t="s">
        <v>38</v>
      </c>
      <c r="G72" s="17" t="s">
        <v>24</v>
      </c>
      <c r="H72" s="17" t="s">
        <v>26</v>
      </c>
      <c r="I72" s="17" t="s">
        <v>91</v>
      </c>
      <c r="J72" s="18" t="s">
        <v>100</v>
      </c>
      <c r="K72" s="11"/>
      <c r="L72" s="19">
        <f t="shared" ref="L72:O72" si="31">L73</f>
        <v>1977.8</v>
      </c>
      <c r="M72" s="19">
        <f t="shared" si="31"/>
        <v>3430</v>
      </c>
      <c r="N72" s="19">
        <f t="shared" si="31"/>
        <v>3430</v>
      </c>
      <c r="O72" s="19">
        <f t="shared" si="31"/>
        <v>3440.3843999999999</v>
      </c>
    </row>
    <row r="73" spans="1:16" ht="89.25" x14ac:dyDescent="0.25">
      <c r="A73" s="11" t="s">
        <v>22</v>
      </c>
      <c r="B73" s="17" t="s">
        <v>81</v>
      </c>
      <c r="C73" s="17" t="s">
        <v>23</v>
      </c>
      <c r="D73" s="17" t="s">
        <v>89</v>
      </c>
      <c r="E73" s="17" t="s">
        <v>62</v>
      </c>
      <c r="F73" s="17" t="s">
        <v>101</v>
      </c>
      <c r="G73" s="17" t="s">
        <v>62</v>
      </c>
      <c r="H73" s="17" t="s">
        <v>26</v>
      </c>
      <c r="I73" s="17" t="s">
        <v>91</v>
      </c>
      <c r="J73" s="18" t="s">
        <v>350</v>
      </c>
      <c r="K73" s="11" t="s">
        <v>83</v>
      </c>
      <c r="L73" s="19">
        <v>1977.8</v>
      </c>
      <c r="M73" s="19">
        <v>3430</v>
      </c>
      <c r="N73" s="19">
        <v>3430</v>
      </c>
      <c r="O73" s="19">
        <v>3440.3843999999999</v>
      </c>
    </row>
    <row r="74" spans="1:16" ht="102" x14ac:dyDescent="0.25">
      <c r="A74" s="11" t="s">
        <v>22</v>
      </c>
      <c r="B74" s="17"/>
      <c r="C74" s="17" t="s">
        <v>23</v>
      </c>
      <c r="D74" s="17" t="s">
        <v>89</v>
      </c>
      <c r="E74" s="17" t="s">
        <v>62</v>
      </c>
      <c r="F74" s="17" t="s">
        <v>39</v>
      </c>
      <c r="G74" s="17" t="s">
        <v>24</v>
      </c>
      <c r="H74" s="17" t="s">
        <v>26</v>
      </c>
      <c r="I74" s="17" t="s">
        <v>91</v>
      </c>
      <c r="J74" s="18" t="s">
        <v>102</v>
      </c>
      <c r="K74" s="11"/>
      <c r="L74" s="19">
        <f t="shared" ref="L74:O74" si="32">L75</f>
        <v>10.5</v>
      </c>
      <c r="M74" s="19">
        <f t="shared" si="32"/>
        <v>55.5</v>
      </c>
      <c r="N74" s="19">
        <f t="shared" si="32"/>
        <v>55.5</v>
      </c>
      <c r="O74" s="19">
        <f t="shared" si="32"/>
        <v>55.599129999999995</v>
      </c>
    </row>
    <row r="75" spans="1:16" ht="76.5" x14ac:dyDescent="0.25">
      <c r="A75" s="11" t="s">
        <v>22</v>
      </c>
      <c r="B75" s="17" t="s">
        <v>81</v>
      </c>
      <c r="C75" s="17" t="s">
        <v>23</v>
      </c>
      <c r="D75" s="17" t="s">
        <v>89</v>
      </c>
      <c r="E75" s="17" t="s">
        <v>62</v>
      </c>
      <c r="F75" s="17" t="s">
        <v>103</v>
      </c>
      <c r="G75" s="17" t="s">
        <v>62</v>
      </c>
      <c r="H75" s="17" t="s">
        <v>26</v>
      </c>
      <c r="I75" s="17" t="s">
        <v>91</v>
      </c>
      <c r="J75" s="18" t="s">
        <v>351</v>
      </c>
      <c r="K75" s="11" t="s">
        <v>83</v>
      </c>
      <c r="L75" s="19">
        <v>10.5</v>
      </c>
      <c r="M75" s="19">
        <v>55.5</v>
      </c>
      <c r="N75" s="19">
        <v>55.5</v>
      </c>
      <c r="O75" s="19">
        <v>55.599129999999995</v>
      </c>
    </row>
    <row r="76" spans="1:16" ht="51" x14ac:dyDescent="0.25">
      <c r="A76" s="11" t="s">
        <v>22</v>
      </c>
      <c r="B76" s="17"/>
      <c r="C76" s="17" t="s">
        <v>23</v>
      </c>
      <c r="D76" s="17" t="s">
        <v>89</v>
      </c>
      <c r="E76" s="17" t="s">
        <v>62</v>
      </c>
      <c r="F76" s="17" t="s">
        <v>104</v>
      </c>
      <c r="G76" s="17" t="s">
        <v>24</v>
      </c>
      <c r="H76" s="17" t="s">
        <v>26</v>
      </c>
      <c r="I76" s="17" t="s">
        <v>91</v>
      </c>
      <c r="J76" s="18" t="s">
        <v>105</v>
      </c>
      <c r="K76" s="11"/>
      <c r="L76" s="19">
        <f t="shared" ref="L76:O76" si="33">L77</f>
        <v>24521.8</v>
      </c>
      <c r="M76" s="19">
        <f t="shared" si="33"/>
        <v>25084.6</v>
      </c>
      <c r="N76" s="19">
        <f t="shared" si="33"/>
        <v>25084.6</v>
      </c>
      <c r="O76" s="19">
        <f t="shared" si="33"/>
        <v>25085.22928</v>
      </c>
    </row>
    <row r="77" spans="1:16" ht="38.25" x14ac:dyDescent="0.25">
      <c r="A77" s="11" t="s">
        <v>22</v>
      </c>
      <c r="B77" s="17" t="s">
        <v>81</v>
      </c>
      <c r="C77" s="17" t="s">
        <v>23</v>
      </c>
      <c r="D77" s="17" t="s">
        <v>89</v>
      </c>
      <c r="E77" s="17" t="s">
        <v>62</v>
      </c>
      <c r="F77" s="17" t="s">
        <v>106</v>
      </c>
      <c r="G77" s="17" t="s">
        <v>62</v>
      </c>
      <c r="H77" s="17" t="s">
        <v>26</v>
      </c>
      <c r="I77" s="17" t="s">
        <v>91</v>
      </c>
      <c r="J77" s="18" t="s">
        <v>107</v>
      </c>
      <c r="K77" s="11" t="s">
        <v>83</v>
      </c>
      <c r="L77" s="19">
        <v>24521.8</v>
      </c>
      <c r="M77" s="19">
        <v>25084.6</v>
      </c>
      <c r="N77" s="19">
        <v>25084.6</v>
      </c>
      <c r="O77" s="19">
        <v>25085.22928</v>
      </c>
    </row>
    <row r="78" spans="1:16" ht="51" x14ac:dyDescent="0.25">
      <c r="A78" s="11" t="s">
        <v>22</v>
      </c>
      <c r="B78" s="17"/>
      <c r="C78" s="17" t="s">
        <v>23</v>
      </c>
      <c r="D78" s="17" t="s">
        <v>89</v>
      </c>
      <c r="E78" s="17" t="s">
        <v>62</v>
      </c>
      <c r="F78" s="17" t="s">
        <v>108</v>
      </c>
      <c r="G78" s="17" t="s">
        <v>24</v>
      </c>
      <c r="H78" s="17" t="s">
        <v>26</v>
      </c>
      <c r="I78" s="17" t="s">
        <v>91</v>
      </c>
      <c r="J78" s="18" t="s">
        <v>109</v>
      </c>
      <c r="K78" s="11"/>
      <c r="L78" s="19">
        <f t="shared" ref="L78:O78" si="34">L79</f>
        <v>587.4</v>
      </c>
      <c r="M78" s="19">
        <f t="shared" si="34"/>
        <v>713.2</v>
      </c>
      <c r="N78" s="19">
        <f t="shared" si="34"/>
        <v>713.2</v>
      </c>
      <c r="O78" s="19">
        <f t="shared" si="34"/>
        <v>713.25509000000011</v>
      </c>
    </row>
    <row r="79" spans="1:16" ht="51" x14ac:dyDescent="0.25">
      <c r="A79" s="11" t="s">
        <v>22</v>
      </c>
      <c r="B79" s="17"/>
      <c r="C79" s="17" t="s">
        <v>23</v>
      </c>
      <c r="D79" s="17" t="s">
        <v>89</v>
      </c>
      <c r="E79" s="17" t="s">
        <v>62</v>
      </c>
      <c r="F79" s="17" t="s">
        <v>110</v>
      </c>
      <c r="G79" s="17" t="s">
        <v>24</v>
      </c>
      <c r="H79" s="17" t="s">
        <v>26</v>
      </c>
      <c r="I79" s="17" t="s">
        <v>91</v>
      </c>
      <c r="J79" s="18" t="s">
        <v>111</v>
      </c>
      <c r="K79" s="11"/>
      <c r="L79" s="19">
        <f>L80+L81</f>
        <v>587.4</v>
      </c>
      <c r="M79" s="19">
        <f t="shared" ref="M79:O79" si="35">M80+M81</f>
        <v>713.2</v>
      </c>
      <c r="N79" s="19">
        <f t="shared" si="35"/>
        <v>713.2</v>
      </c>
      <c r="O79" s="19">
        <f t="shared" si="35"/>
        <v>713.25509000000011</v>
      </c>
    </row>
    <row r="80" spans="1:16" ht="165.75" x14ac:dyDescent="0.25">
      <c r="A80" s="11" t="s">
        <v>22</v>
      </c>
      <c r="B80" s="17" t="s">
        <v>81</v>
      </c>
      <c r="C80" s="17" t="s">
        <v>23</v>
      </c>
      <c r="D80" s="17" t="s">
        <v>89</v>
      </c>
      <c r="E80" s="17" t="s">
        <v>62</v>
      </c>
      <c r="F80" s="17" t="s">
        <v>112</v>
      </c>
      <c r="G80" s="17" t="s">
        <v>62</v>
      </c>
      <c r="H80" s="17" t="s">
        <v>26</v>
      </c>
      <c r="I80" s="17" t="s">
        <v>91</v>
      </c>
      <c r="J80" s="18" t="s">
        <v>113</v>
      </c>
      <c r="K80" s="11" t="s">
        <v>83</v>
      </c>
      <c r="L80" s="19">
        <v>43.4</v>
      </c>
      <c r="M80" s="19">
        <v>165.2</v>
      </c>
      <c r="N80" s="19">
        <v>165.2</v>
      </c>
      <c r="O80" s="19">
        <v>165.23304999999999</v>
      </c>
    </row>
    <row r="81" spans="1:16" ht="127.5" x14ac:dyDescent="0.25">
      <c r="A81" s="11" t="s">
        <v>22</v>
      </c>
      <c r="B81" s="17">
        <v>992</v>
      </c>
      <c r="C81" s="17" t="s">
        <v>23</v>
      </c>
      <c r="D81" s="17" t="s">
        <v>89</v>
      </c>
      <c r="E81" s="17" t="s">
        <v>62</v>
      </c>
      <c r="F81" s="21" t="s">
        <v>114</v>
      </c>
      <c r="G81" s="17">
        <v>13</v>
      </c>
      <c r="H81" s="17" t="s">
        <v>26</v>
      </c>
      <c r="I81" s="17" t="s">
        <v>91</v>
      </c>
      <c r="J81" s="18" t="s">
        <v>115</v>
      </c>
      <c r="K81" s="11" t="s">
        <v>99</v>
      </c>
      <c r="L81" s="19">
        <v>544</v>
      </c>
      <c r="M81" s="19">
        <v>548</v>
      </c>
      <c r="N81" s="19">
        <v>548</v>
      </c>
      <c r="O81" s="19">
        <v>548.02204000000006</v>
      </c>
    </row>
    <row r="82" spans="1:16" ht="38.25" x14ac:dyDescent="0.25">
      <c r="A82" s="11" t="s">
        <v>22</v>
      </c>
      <c r="B82" s="17"/>
      <c r="C82" s="17" t="s">
        <v>23</v>
      </c>
      <c r="D82" s="17" t="s">
        <v>89</v>
      </c>
      <c r="E82" s="17" t="s">
        <v>79</v>
      </c>
      <c r="F82" s="17" t="s">
        <v>25</v>
      </c>
      <c r="G82" s="17" t="s">
        <v>24</v>
      </c>
      <c r="H82" s="17" t="s">
        <v>26</v>
      </c>
      <c r="I82" s="17" t="s">
        <v>91</v>
      </c>
      <c r="J82" s="18" t="s">
        <v>116</v>
      </c>
      <c r="K82" s="11"/>
      <c r="L82" s="19">
        <f t="shared" ref="L82:O83" si="36">L83</f>
        <v>1251</v>
      </c>
      <c r="M82" s="19">
        <f t="shared" si="36"/>
        <v>1356.8</v>
      </c>
      <c r="N82" s="19">
        <f t="shared" si="36"/>
        <v>1356.8</v>
      </c>
      <c r="O82" s="19">
        <f t="shared" si="36"/>
        <v>1356.8994499999999</v>
      </c>
    </row>
    <row r="83" spans="1:16" ht="51" x14ac:dyDescent="0.25">
      <c r="A83" s="11" t="s">
        <v>22</v>
      </c>
      <c r="B83" s="17"/>
      <c r="C83" s="17" t="s">
        <v>23</v>
      </c>
      <c r="D83" s="17" t="s">
        <v>89</v>
      </c>
      <c r="E83" s="17" t="s">
        <v>79</v>
      </c>
      <c r="F83" s="17" t="s">
        <v>37</v>
      </c>
      <c r="G83" s="17" t="s">
        <v>24</v>
      </c>
      <c r="H83" s="17" t="s">
        <v>26</v>
      </c>
      <c r="I83" s="17" t="s">
        <v>91</v>
      </c>
      <c r="J83" s="18" t="s">
        <v>117</v>
      </c>
      <c r="K83" s="11"/>
      <c r="L83" s="19">
        <f t="shared" si="36"/>
        <v>1251</v>
      </c>
      <c r="M83" s="19">
        <f t="shared" si="36"/>
        <v>1356.8</v>
      </c>
      <c r="N83" s="19">
        <f t="shared" si="36"/>
        <v>1356.8</v>
      </c>
      <c r="O83" s="19">
        <f t="shared" si="36"/>
        <v>1356.8994499999999</v>
      </c>
    </row>
    <row r="84" spans="1:16" ht="63.75" x14ac:dyDescent="0.25">
      <c r="A84" s="11" t="s">
        <v>22</v>
      </c>
      <c r="B84" s="17" t="s">
        <v>81</v>
      </c>
      <c r="C84" s="17" t="s">
        <v>23</v>
      </c>
      <c r="D84" s="17" t="s">
        <v>89</v>
      </c>
      <c r="E84" s="17" t="s">
        <v>79</v>
      </c>
      <c r="F84" s="17" t="s">
        <v>118</v>
      </c>
      <c r="G84" s="17" t="s">
        <v>62</v>
      </c>
      <c r="H84" s="17" t="s">
        <v>26</v>
      </c>
      <c r="I84" s="17" t="s">
        <v>91</v>
      </c>
      <c r="J84" s="18" t="s">
        <v>119</v>
      </c>
      <c r="K84" s="11" t="s">
        <v>83</v>
      </c>
      <c r="L84" s="19">
        <v>1251</v>
      </c>
      <c r="M84" s="19">
        <v>1356.8</v>
      </c>
      <c r="N84" s="19">
        <v>1356.8</v>
      </c>
      <c r="O84" s="19">
        <v>1356.8994499999999</v>
      </c>
    </row>
    <row r="85" spans="1:16" ht="89.25" x14ac:dyDescent="0.25">
      <c r="A85" s="11" t="s">
        <v>22</v>
      </c>
      <c r="B85" s="17"/>
      <c r="C85" s="17" t="s">
        <v>23</v>
      </c>
      <c r="D85" s="17" t="s">
        <v>89</v>
      </c>
      <c r="E85" s="17" t="s">
        <v>84</v>
      </c>
      <c r="F85" s="17" t="s">
        <v>25</v>
      </c>
      <c r="G85" s="17" t="s">
        <v>24</v>
      </c>
      <c r="H85" s="17" t="s">
        <v>26</v>
      </c>
      <c r="I85" s="17" t="s">
        <v>91</v>
      </c>
      <c r="J85" s="18" t="s">
        <v>120</v>
      </c>
      <c r="K85" s="11"/>
      <c r="L85" s="19">
        <f>L86+L88</f>
        <v>8558.2999999999993</v>
      </c>
      <c r="M85" s="19">
        <f t="shared" ref="M85:O85" si="37">M86+M88</f>
        <v>11648.2</v>
      </c>
      <c r="N85" s="19">
        <f t="shared" si="37"/>
        <v>11648.2</v>
      </c>
      <c r="O85" s="19">
        <f t="shared" si="37"/>
        <v>11659.67633</v>
      </c>
    </row>
    <row r="86" spans="1:16" ht="89.25" x14ac:dyDescent="0.25">
      <c r="A86" s="11" t="s">
        <v>22</v>
      </c>
      <c r="B86" s="17"/>
      <c r="C86" s="17" t="s">
        <v>23</v>
      </c>
      <c r="D86" s="17" t="s">
        <v>89</v>
      </c>
      <c r="E86" s="17" t="s">
        <v>84</v>
      </c>
      <c r="F86" s="17" t="s">
        <v>40</v>
      </c>
      <c r="G86" s="17" t="s">
        <v>24</v>
      </c>
      <c r="H86" s="17" t="s">
        <v>26</v>
      </c>
      <c r="I86" s="17" t="s">
        <v>91</v>
      </c>
      <c r="J86" s="18" t="s">
        <v>121</v>
      </c>
      <c r="K86" s="11"/>
      <c r="L86" s="19">
        <f t="shared" ref="L86:O86" si="38">L87</f>
        <v>710.6</v>
      </c>
      <c r="M86" s="19">
        <f t="shared" si="38"/>
        <v>4162.2</v>
      </c>
      <c r="N86" s="19">
        <f t="shared" si="38"/>
        <v>4162.2</v>
      </c>
      <c r="O86" s="19">
        <f t="shared" si="38"/>
        <v>4173.6763300000002</v>
      </c>
    </row>
    <row r="87" spans="1:16" ht="89.25" x14ac:dyDescent="0.25">
      <c r="A87" s="11" t="s">
        <v>22</v>
      </c>
      <c r="B87" s="17" t="s">
        <v>81</v>
      </c>
      <c r="C87" s="17" t="s">
        <v>23</v>
      </c>
      <c r="D87" s="17" t="s">
        <v>89</v>
      </c>
      <c r="E87" s="17" t="s">
        <v>84</v>
      </c>
      <c r="F87" s="17" t="s">
        <v>122</v>
      </c>
      <c r="G87" s="17" t="s">
        <v>62</v>
      </c>
      <c r="H87" s="17" t="s">
        <v>26</v>
      </c>
      <c r="I87" s="17" t="s">
        <v>91</v>
      </c>
      <c r="J87" s="18" t="s">
        <v>352</v>
      </c>
      <c r="K87" s="11" t="s">
        <v>83</v>
      </c>
      <c r="L87" s="19">
        <v>710.6</v>
      </c>
      <c r="M87" s="19">
        <v>4162.2</v>
      </c>
      <c r="N87" s="19">
        <v>4162.2</v>
      </c>
      <c r="O87" s="19">
        <v>4173.6763300000002</v>
      </c>
    </row>
    <row r="88" spans="1:16" ht="114.75" x14ac:dyDescent="0.25">
      <c r="A88" s="11" t="s">
        <v>22</v>
      </c>
      <c r="B88" s="17"/>
      <c r="C88" s="17">
        <v>1</v>
      </c>
      <c r="D88" s="17" t="s">
        <v>89</v>
      </c>
      <c r="E88" s="17" t="s">
        <v>84</v>
      </c>
      <c r="F88" s="21" t="s">
        <v>42</v>
      </c>
      <c r="G88" s="17" t="s">
        <v>24</v>
      </c>
      <c r="H88" s="17" t="s">
        <v>26</v>
      </c>
      <c r="I88" s="17" t="s">
        <v>91</v>
      </c>
      <c r="J88" s="25" t="s">
        <v>123</v>
      </c>
      <c r="K88" s="11"/>
      <c r="L88" s="19">
        <f>L89</f>
        <v>7847.7</v>
      </c>
      <c r="M88" s="19">
        <f t="shared" ref="M88:O88" si="39">M89</f>
        <v>7486</v>
      </c>
      <c r="N88" s="19">
        <f t="shared" si="39"/>
        <v>7486</v>
      </c>
      <c r="O88" s="19">
        <f t="shared" si="39"/>
        <v>7486</v>
      </c>
    </row>
    <row r="89" spans="1:16" ht="114.75" x14ac:dyDescent="0.25">
      <c r="A89" s="11" t="s">
        <v>22</v>
      </c>
      <c r="B89" s="17" t="s">
        <v>81</v>
      </c>
      <c r="C89" s="17" t="s">
        <v>23</v>
      </c>
      <c r="D89" s="17" t="s">
        <v>89</v>
      </c>
      <c r="E89" s="17" t="s">
        <v>84</v>
      </c>
      <c r="F89" s="21" t="s">
        <v>42</v>
      </c>
      <c r="G89" s="17" t="s">
        <v>62</v>
      </c>
      <c r="H89" s="17" t="s">
        <v>26</v>
      </c>
      <c r="I89" s="17" t="s">
        <v>91</v>
      </c>
      <c r="J89" s="25" t="s">
        <v>353</v>
      </c>
      <c r="K89" s="11" t="s">
        <v>83</v>
      </c>
      <c r="L89" s="19">
        <v>7847.7</v>
      </c>
      <c r="M89" s="19">
        <v>7486</v>
      </c>
      <c r="N89" s="19">
        <v>7486</v>
      </c>
      <c r="O89" s="19">
        <v>7486</v>
      </c>
      <c r="P89" s="20"/>
    </row>
    <row r="90" spans="1:16" ht="38.25" x14ac:dyDescent="0.25">
      <c r="A90" s="11" t="s">
        <v>22</v>
      </c>
      <c r="B90" s="17"/>
      <c r="C90" s="17" t="s">
        <v>23</v>
      </c>
      <c r="D90" s="17" t="s">
        <v>124</v>
      </c>
      <c r="E90" s="17" t="s">
        <v>24</v>
      </c>
      <c r="F90" s="17" t="s">
        <v>25</v>
      </c>
      <c r="G90" s="17" t="s">
        <v>24</v>
      </c>
      <c r="H90" s="17" t="s">
        <v>26</v>
      </c>
      <c r="I90" s="17" t="s">
        <v>25</v>
      </c>
      <c r="J90" s="18" t="s">
        <v>125</v>
      </c>
      <c r="K90" s="11"/>
      <c r="L90" s="19">
        <f>L91</f>
        <v>7349</v>
      </c>
      <c r="M90" s="19">
        <f t="shared" ref="M90:O90" si="40">M91</f>
        <v>5842.6</v>
      </c>
      <c r="N90" s="19">
        <f t="shared" si="40"/>
        <v>5842.6</v>
      </c>
      <c r="O90" s="19">
        <f t="shared" si="40"/>
        <v>7009.2256799999996</v>
      </c>
    </row>
    <row r="91" spans="1:16" ht="38.25" x14ac:dyDescent="0.25">
      <c r="A91" s="11" t="s">
        <v>22</v>
      </c>
      <c r="B91" s="17"/>
      <c r="C91" s="17" t="s">
        <v>23</v>
      </c>
      <c r="D91" s="17" t="s">
        <v>124</v>
      </c>
      <c r="E91" s="17" t="s">
        <v>27</v>
      </c>
      <c r="F91" s="17" t="s">
        <v>25</v>
      </c>
      <c r="G91" s="17" t="s">
        <v>27</v>
      </c>
      <c r="H91" s="17" t="s">
        <v>26</v>
      </c>
      <c r="I91" s="17" t="s">
        <v>91</v>
      </c>
      <c r="J91" s="18" t="s">
        <v>126</v>
      </c>
      <c r="K91" s="11"/>
      <c r="L91" s="19">
        <f>L92+L93+L94</f>
        <v>7349</v>
      </c>
      <c r="M91" s="19">
        <f t="shared" ref="M91:O91" si="41">M92+M93+M94</f>
        <v>5842.6</v>
      </c>
      <c r="N91" s="19">
        <f t="shared" si="41"/>
        <v>5842.6</v>
      </c>
      <c r="O91" s="19">
        <f t="shared" si="41"/>
        <v>7009.2256799999996</v>
      </c>
    </row>
    <row r="92" spans="1:16" ht="38.25" x14ac:dyDescent="0.25">
      <c r="A92" s="11" t="s">
        <v>22</v>
      </c>
      <c r="B92" s="17" t="s">
        <v>127</v>
      </c>
      <c r="C92" s="17" t="s">
        <v>23</v>
      </c>
      <c r="D92" s="17" t="s">
        <v>124</v>
      </c>
      <c r="E92" s="17" t="s">
        <v>27</v>
      </c>
      <c r="F92" s="17" t="s">
        <v>37</v>
      </c>
      <c r="G92" s="17" t="s">
        <v>27</v>
      </c>
      <c r="H92" s="17" t="s">
        <v>26</v>
      </c>
      <c r="I92" s="17" t="s">
        <v>91</v>
      </c>
      <c r="J92" s="18" t="s">
        <v>387</v>
      </c>
      <c r="K92" s="11" t="s">
        <v>128</v>
      </c>
      <c r="L92" s="19">
        <v>1749</v>
      </c>
      <c r="M92" s="19">
        <v>359.4</v>
      </c>
      <c r="N92" s="19">
        <v>359.4</v>
      </c>
      <c r="O92" s="19">
        <v>359.59147999999999</v>
      </c>
    </row>
    <row r="93" spans="1:16" ht="38.25" x14ac:dyDescent="0.25">
      <c r="A93" s="11" t="s">
        <v>22</v>
      </c>
      <c r="B93" s="17" t="s">
        <v>127</v>
      </c>
      <c r="C93" s="17" t="s">
        <v>23</v>
      </c>
      <c r="D93" s="17" t="s">
        <v>124</v>
      </c>
      <c r="E93" s="17" t="s">
        <v>27</v>
      </c>
      <c r="F93" s="17" t="s">
        <v>39</v>
      </c>
      <c r="G93" s="17" t="s">
        <v>27</v>
      </c>
      <c r="H93" s="17" t="s">
        <v>26</v>
      </c>
      <c r="I93" s="17" t="s">
        <v>91</v>
      </c>
      <c r="J93" s="18" t="s">
        <v>388</v>
      </c>
      <c r="K93" s="11" t="s">
        <v>128</v>
      </c>
      <c r="L93" s="19">
        <v>1500</v>
      </c>
      <c r="M93" s="19">
        <v>1301.5</v>
      </c>
      <c r="N93" s="19">
        <v>1301.5</v>
      </c>
      <c r="O93" s="19">
        <v>1301.5571599999998</v>
      </c>
    </row>
    <row r="94" spans="1:16" ht="38.25" x14ac:dyDescent="0.25">
      <c r="A94" s="11" t="s">
        <v>22</v>
      </c>
      <c r="B94" s="17"/>
      <c r="C94" s="17" t="s">
        <v>23</v>
      </c>
      <c r="D94" s="17" t="s">
        <v>124</v>
      </c>
      <c r="E94" s="17" t="s">
        <v>27</v>
      </c>
      <c r="F94" s="17" t="s">
        <v>40</v>
      </c>
      <c r="G94" s="17" t="s">
        <v>27</v>
      </c>
      <c r="H94" s="17" t="s">
        <v>26</v>
      </c>
      <c r="I94" s="17" t="s">
        <v>91</v>
      </c>
      <c r="J94" s="18" t="s">
        <v>129</v>
      </c>
      <c r="K94" s="11"/>
      <c r="L94" s="19">
        <f>L95+L96</f>
        <v>4100</v>
      </c>
      <c r="M94" s="19">
        <f t="shared" ref="M94:O94" si="42">M95+M96</f>
        <v>4181.7</v>
      </c>
      <c r="N94" s="19">
        <f t="shared" si="42"/>
        <v>4181.7</v>
      </c>
      <c r="O94" s="19">
        <f t="shared" si="42"/>
        <v>5348.0770400000001</v>
      </c>
    </row>
    <row r="95" spans="1:16" ht="38.25" x14ac:dyDescent="0.25">
      <c r="A95" s="11" t="s">
        <v>22</v>
      </c>
      <c r="B95" s="17" t="s">
        <v>127</v>
      </c>
      <c r="C95" s="17" t="s">
        <v>23</v>
      </c>
      <c r="D95" s="17" t="s">
        <v>124</v>
      </c>
      <c r="E95" s="17" t="s">
        <v>27</v>
      </c>
      <c r="F95" s="17" t="s">
        <v>130</v>
      </c>
      <c r="G95" s="17" t="s">
        <v>27</v>
      </c>
      <c r="H95" s="17" t="s">
        <v>26</v>
      </c>
      <c r="I95" s="17" t="s">
        <v>91</v>
      </c>
      <c r="J95" s="18" t="s">
        <v>389</v>
      </c>
      <c r="K95" s="11" t="s">
        <v>128</v>
      </c>
      <c r="L95" s="19">
        <v>600</v>
      </c>
      <c r="M95" s="19">
        <v>1296.3499999999999</v>
      </c>
      <c r="N95" s="19">
        <v>1296.3499999999999</v>
      </c>
      <c r="O95" s="19">
        <v>1660.6598799999999</v>
      </c>
    </row>
    <row r="96" spans="1:16" ht="38.25" x14ac:dyDescent="0.25">
      <c r="A96" s="11" t="s">
        <v>22</v>
      </c>
      <c r="B96" s="17" t="s">
        <v>127</v>
      </c>
      <c r="C96" s="17" t="s">
        <v>23</v>
      </c>
      <c r="D96" s="17" t="s">
        <v>124</v>
      </c>
      <c r="E96" s="17" t="s">
        <v>27</v>
      </c>
      <c r="F96" s="17" t="s">
        <v>131</v>
      </c>
      <c r="G96" s="17" t="s">
        <v>27</v>
      </c>
      <c r="H96" s="17" t="s">
        <v>26</v>
      </c>
      <c r="I96" s="17" t="s">
        <v>91</v>
      </c>
      <c r="J96" s="18" t="s">
        <v>390</v>
      </c>
      <c r="K96" s="11" t="s">
        <v>128</v>
      </c>
      <c r="L96" s="19">
        <v>3500</v>
      </c>
      <c r="M96" s="19">
        <v>2885.35</v>
      </c>
      <c r="N96" s="19">
        <v>2885.35</v>
      </c>
      <c r="O96" s="19">
        <v>3687.41716</v>
      </c>
    </row>
    <row r="97" spans="1:16" ht="38.25" x14ac:dyDescent="0.25">
      <c r="A97" s="11" t="s">
        <v>22</v>
      </c>
      <c r="B97" s="17"/>
      <c r="C97" s="17" t="s">
        <v>23</v>
      </c>
      <c r="D97" s="17" t="s">
        <v>98</v>
      </c>
      <c r="E97" s="17" t="s">
        <v>24</v>
      </c>
      <c r="F97" s="17" t="s">
        <v>25</v>
      </c>
      <c r="G97" s="17" t="s">
        <v>24</v>
      </c>
      <c r="H97" s="17" t="s">
        <v>26</v>
      </c>
      <c r="I97" s="17" t="s">
        <v>25</v>
      </c>
      <c r="J97" s="18" t="s">
        <v>132</v>
      </c>
      <c r="K97" s="11"/>
      <c r="L97" s="19">
        <f t="shared" ref="L97" si="43">L98+L104</f>
        <v>5370.6999999999989</v>
      </c>
      <c r="M97" s="19">
        <f t="shared" ref="M97:O97" si="44">M98+M104</f>
        <v>8835.3500100000001</v>
      </c>
      <c r="N97" s="19">
        <f t="shared" si="44"/>
        <v>8835.3500100000001</v>
      </c>
      <c r="O97" s="19">
        <f t="shared" si="44"/>
        <v>9062.6717399999998</v>
      </c>
      <c r="P97" s="20"/>
    </row>
    <row r="98" spans="1:16" ht="38.25" x14ac:dyDescent="0.25">
      <c r="A98" s="11" t="s">
        <v>22</v>
      </c>
      <c r="B98" s="17"/>
      <c r="C98" s="17" t="s">
        <v>23</v>
      </c>
      <c r="D98" s="17" t="s">
        <v>98</v>
      </c>
      <c r="E98" s="17" t="s">
        <v>27</v>
      </c>
      <c r="F98" s="17" t="s">
        <v>25</v>
      </c>
      <c r="G98" s="17" t="s">
        <v>24</v>
      </c>
      <c r="H98" s="17" t="s">
        <v>26</v>
      </c>
      <c r="I98" s="17" t="s">
        <v>133</v>
      </c>
      <c r="J98" s="18" t="s">
        <v>134</v>
      </c>
      <c r="K98" s="11"/>
      <c r="L98" s="19">
        <f t="shared" ref="L98" si="45">L99+L101</f>
        <v>4888.2999999999993</v>
      </c>
      <c r="M98" s="19">
        <f t="shared" ref="M98:O98" si="46">M99+M101</f>
        <v>5207.5308999999997</v>
      </c>
      <c r="N98" s="19">
        <f t="shared" si="46"/>
        <v>5207.5308999999997</v>
      </c>
      <c r="O98" s="19">
        <f t="shared" si="46"/>
        <v>5236.3851699999996</v>
      </c>
    </row>
    <row r="99" spans="1:16" ht="38.25" x14ac:dyDescent="0.25">
      <c r="A99" s="11" t="s">
        <v>22</v>
      </c>
      <c r="B99" s="17"/>
      <c r="C99" s="17" t="s">
        <v>23</v>
      </c>
      <c r="D99" s="17" t="s">
        <v>98</v>
      </c>
      <c r="E99" s="17" t="s">
        <v>27</v>
      </c>
      <c r="F99" s="17" t="s">
        <v>104</v>
      </c>
      <c r="G99" s="17" t="s">
        <v>24</v>
      </c>
      <c r="H99" s="17" t="s">
        <v>26</v>
      </c>
      <c r="I99" s="17" t="s">
        <v>133</v>
      </c>
      <c r="J99" s="18" t="s">
        <v>135</v>
      </c>
      <c r="K99" s="11"/>
      <c r="L99" s="19">
        <f t="shared" ref="L99:O99" si="47">L100</f>
        <v>1500</v>
      </c>
      <c r="M99" s="19">
        <f t="shared" si="47"/>
        <v>2038.6858999999999</v>
      </c>
      <c r="N99" s="19">
        <f t="shared" si="47"/>
        <v>2038.6858999999999</v>
      </c>
      <c r="O99" s="19">
        <f t="shared" si="47"/>
        <v>2067.5014499999997</v>
      </c>
    </row>
    <row r="100" spans="1:16" ht="51" x14ac:dyDescent="0.25">
      <c r="A100" s="11" t="s">
        <v>22</v>
      </c>
      <c r="B100" s="17" t="s">
        <v>81</v>
      </c>
      <c r="C100" s="17" t="s">
        <v>23</v>
      </c>
      <c r="D100" s="17" t="s">
        <v>98</v>
      </c>
      <c r="E100" s="17" t="s">
        <v>27</v>
      </c>
      <c r="F100" s="17" t="s">
        <v>106</v>
      </c>
      <c r="G100" s="17" t="s">
        <v>62</v>
      </c>
      <c r="H100" s="17" t="s">
        <v>26</v>
      </c>
      <c r="I100" s="17" t="s">
        <v>133</v>
      </c>
      <c r="J100" s="18" t="s">
        <v>136</v>
      </c>
      <c r="K100" s="11" t="s">
        <v>83</v>
      </c>
      <c r="L100" s="19">
        <v>1500</v>
      </c>
      <c r="M100" s="19">
        <v>2038.6858999999999</v>
      </c>
      <c r="N100" s="19">
        <v>2038.6858999999999</v>
      </c>
      <c r="O100" s="19">
        <v>2067.5014499999997</v>
      </c>
    </row>
    <row r="101" spans="1:16" ht="38.25" x14ac:dyDescent="0.25">
      <c r="A101" s="11" t="s">
        <v>22</v>
      </c>
      <c r="B101" s="17"/>
      <c r="C101" s="17" t="s">
        <v>23</v>
      </c>
      <c r="D101" s="17" t="s">
        <v>98</v>
      </c>
      <c r="E101" s="17" t="s">
        <v>27</v>
      </c>
      <c r="F101" s="17" t="s">
        <v>137</v>
      </c>
      <c r="G101" s="17" t="s">
        <v>24</v>
      </c>
      <c r="H101" s="17" t="s">
        <v>26</v>
      </c>
      <c r="I101" s="17" t="s">
        <v>133</v>
      </c>
      <c r="J101" s="18" t="s">
        <v>138</v>
      </c>
      <c r="K101" s="11"/>
      <c r="L101" s="19">
        <f t="shared" ref="L101:O101" si="48">L102+L103</f>
        <v>3388.2999999999997</v>
      </c>
      <c r="M101" s="19">
        <f t="shared" si="48"/>
        <v>3168.8449999999998</v>
      </c>
      <c r="N101" s="19">
        <f t="shared" si="48"/>
        <v>3168.8449999999998</v>
      </c>
      <c r="O101" s="19">
        <f t="shared" si="48"/>
        <v>3168.8837200000003</v>
      </c>
    </row>
    <row r="102" spans="1:16" ht="38.25" x14ac:dyDescent="0.25">
      <c r="A102" s="11" t="s">
        <v>22</v>
      </c>
      <c r="B102" s="17" t="s">
        <v>81</v>
      </c>
      <c r="C102" s="17" t="s">
        <v>23</v>
      </c>
      <c r="D102" s="17" t="s">
        <v>98</v>
      </c>
      <c r="E102" s="17" t="s">
        <v>27</v>
      </c>
      <c r="F102" s="17" t="s">
        <v>139</v>
      </c>
      <c r="G102" s="17" t="s">
        <v>62</v>
      </c>
      <c r="H102" s="17" t="s">
        <v>26</v>
      </c>
      <c r="I102" s="17" t="s">
        <v>133</v>
      </c>
      <c r="J102" s="18" t="s">
        <v>140</v>
      </c>
      <c r="K102" s="11" t="s">
        <v>83</v>
      </c>
      <c r="L102" s="19">
        <v>157.6</v>
      </c>
      <c r="M102" s="19">
        <v>23</v>
      </c>
      <c r="N102" s="19">
        <v>23</v>
      </c>
      <c r="O102" s="19">
        <v>23</v>
      </c>
    </row>
    <row r="103" spans="1:16" ht="76.5" x14ac:dyDescent="0.25">
      <c r="A103" s="11" t="s">
        <v>22</v>
      </c>
      <c r="B103" s="17" t="s">
        <v>141</v>
      </c>
      <c r="C103" s="17" t="s">
        <v>23</v>
      </c>
      <c r="D103" s="17" t="s">
        <v>98</v>
      </c>
      <c r="E103" s="17" t="s">
        <v>27</v>
      </c>
      <c r="F103" s="17" t="s">
        <v>139</v>
      </c>
      <c r="G103" s="17" t="s">
        <v>62</v>
      </c>
      <c r="H103" s="17" t="s">
        <v>26</v>
      </c>
      <c r="I103" s="17" t="s">
        <v>133</v>
      </c>
      <c r="J103" s="18" t="s">
        <v>140</v>
      </c>
      <c r="K103" s="11" t="s">
        <v>142</v>
      </c>
      <c r="L103" s="19">
        <v>3230.7</v>
      </c>
      <c r="M103" s="19">
        <v>3145.8449999999998</v>
      </c>
      <c r="N103" s="19">
        <v>3145.8449999999998</v>
      </c>
      <c r="O103" s="19">
        <v>3145.8837200000003</v>
      </c>
      <c r="P103" s="20"/>
    </row>
    <row r="104" spans="1:16" ht="38.25" x14ac:dyDescent="0.25">
      <c r="A104" s="11" t="s">
        <v>22</v>
      </c>
      <c r="B104" s="17"/>
      <c r="C104" s="17" t="s">
        <v>23</v>
      </c>
      <c r="D104" s="17" t="s">
        <v>98</v>
      </c>
      <c r="E104" s="17" t="s">
        <v>33</v>
      </c>
      <c r="F104" s="17" t="s">
        <v>25</v>
      </c>
      <c r="G104" s="17" t="s">
        <v>24</v>
      </c>
      <c r="H104" s="17" t="s">
        <v>26</v>
      </c>
      <c r="I104" s="17" t="s">
        <v>133</v>
      </c>
      <c r="J104" s="18" t="s">
        <v>143</v>
      </c>
      <c r="K104" s="11"/>
      <c r="L104" s="19">
        <f>L105+L107</f>
        <v>482.4</v>
      </c>
      <c r="M104" s="19">
        <f t="shared" ref="M104:O104" si="49">M105+M107</f>
        <v>3627.8191100000004</v>
      </c>
      <c r="N104" s="19">
        <f t="shared" si="49"/>
        <v>3627.8191100000004</v>
      </c>
      <c r="O104" s="19">
        <f t="shared" si="49"/>
        <v>3826.2865700000002</v>
      </c>
    </row>
    <row r="105" spans="1:16" s="6" customFormat="1" ht="38.25" x14ac:dyDescent="0.25">
      <c r="A105" s="11" t="s">
        <v>22</v>
      </c>
      <c r="B105" s="17"/>
      <c r="C105" s="17" t="s">
        <v>23</v>
      </c>
      <c r="D105" s="17" t="s">
        <v>98</v>
      </c>
      <c r="E105" s="17" t="s">
        <v>33</v>
      </c>
      <c r="F105" s="21" t="s">
        <v>144</v>
      </c>
      <c r="G105" s="17" t="s">
        <v>24</v>
      </c>
      <c r="H105" s="17" t="s">
        <v>26</v>
      </c>
      <c r="I105" s="17" t="s">
        <v>133</v>
      </c>
      <c r="J105" s="18" t="s">
        <v>145</v>
      </c>
      <c r="K105" s="11"/>
      <c r="L105" s="19">
        <f>L106</f>
        <v>0</v>
      </c>
      <c r="M105" s="19">
        <f t="shared" ref="M105:O105" si="50">M106</f>
        <v>12.10975</v>
      </c>
      <c r="N105" s="19">
        <f t="shared" si="50"/>
        <v>12.10975</v>
      </c>
      <c r="O105" s="19">
        <f t="shared" si="50"/>
        <v>12.10975</v>
      </c>
      <c r="P105" s="23"/>
    </row>
    <row r="106" spans="1:16" s="6" customFormat="1" ht="38.25" x14ac:dyDescent="0.25">
      <c r="A106" s="11" t="s">
        <v>22</v>
      </c>
      <c r="B106" s="17" t="s">
        <v>81</v>
      </c>
      <c r="C106" s="17" t="s">
        <v>23</v>
      </c>
      <c r="D106" s="17" t="s">
        <v>98</v>
      </c>
      <c r="E106" s="17" t="s">
        <v>33</v>
      </c>
      <c r="F106" s="21" t="s">
        <v>146</v>
      </c>
      <c r="G106" s="17" t="s">
        <v>62</v>
      </c>
      <c r="H106" s="17" t="s">
        <v>26</v>
      </c>
      <c r="I106" s="17" t="s">
        <v>133</v>
      </c>
      <c r="J106" s="18" t="s">
        <v>147</v>
      </c>
      <c r="K106" s="11" t="s">
        <v>83</v>
      </c>
      <c r="L106" s="19">
        <v>0</v>
      </c>
      <c r="M106" s="19">
        <v>12.10975</v>
      </c>
      <c r="N106" s="19">
        <v>12.10975</v>
      </c>
      <c r="O106" s="19">
        <v>12.10975</v>
      </c>
      <c r="P106" s="23"/>
    </row>
    <row r="107" spans="1:16" ht="38.25" x14ac:dyDescent="0.25">
      <c r="A107" s="11" t="s">
        <v>22</v>
      </c>
      <c r="B107" s="17"/>
      <c r="C107" s="17" t="s">
        <v>23</v>
      </c>
      <c r="D107" s="17" t="s">
        <v>98</v>
      </c>
      <c r="E107" s="17" t="s">
        <v>33</v>
      </c>
      <c r="F107" s="17" t="s">
        <v>137</v>
      </c>
      <c r="G107" s="17" t="s">
        <v>24</v>
      </c>
      <c r="H107" s="17" t="s">
        <v>26</v>
      </c>
      <c r="I107" s="17" t="s">
        <v>133</v>
      </c>
      <c r="J107" s="18" t="s">
        <v>148</v>
      </c>
      <c r="K107" s="11"/>
      <c r="L107" s="19">
        <f>SUM(L108:L117)</f>
        <v>482.4</v>
      </c>
      <c r="M107" s="19">
        <f t="shared" ref="M107:O107" si="51">SUM(M108:M117)</f>
        <v>3615.7093600000003</v>
      </c>
      <c r="N107" s="19">
        <f t="shared" si="51"/>
        <v>3615.7093600000003</v>
      </c>
      <c r="O107" s="19">
        <f t="shared" si="51"/>
        <v>3814.1768200000001</v>
      </c>
      <c r="P107" s="20"/>
    </row>
    <row r="108" spans="1:16" ht="38.25" x14ac:dyDescent="0.25">
      <c r="A108" s="11" t="s">
        <v>22</v>
      </c>
      <c r="B108" s="17" t="s">
        <v>81</v>
      </c>
      <c r="C108" s="17" t="s">
        <v>23</v>
      </c>
      <c r="D108" s="17" t="s">
        <v>98</v>
      </c>
      <c r="E108" s="17" t="s">
        <v>33</v>
      </c>
      <c r="F108" s="17" t="s">
        <v>139</v>
      </c>
      <c r="G108" s="17" t="s">
        <v>62</v>
      </c>
      <c r="H108" s="17" t="s">
        <v>26</v>
      </c>
      <c r="I108" s="17" t="s">
        <v>133</v>
      </c>
      <c r="J108" s="18" t="s">
        <v>354</v>
      </c>
      <c r="K108" s="11" t="s">
        <v>83</v>
      </c>
      <c r="L108" s="19">
        <v>357</v>
      </c>
      <c r="M108" s="19">
        <v>298.13845000000003</v>
      </c>
      <c r="N108" s="19">
        <v>298.13845000000003</v>
      </c>
      <c r="O108" s="19">
        <v>496.60590999999999</v>
      </c>
    </row>
    <row r="109" spans="1:16" ht="51" x14ac:dyDescent="0.25">
      <c r="A109" s="11" t="s">
        <v>22</v>
      </c>
      <c r="B109" s="17" t="s">
        <v>149</v>
      </c>
      <c r="C109" s="17" t="s">
        <v>23</v>
      </c>
      <c r="D109" s="17" t="s">
        <v>98</v>
      </c>
      <c r="E109" s="17" t="s">
        <v>33</v>
      </c>
      <c r="F109" s="17" t="s">
        <v>139</v>
      </c>
      <c r="G109" s="17" t="s">
        <v>62</v>
      </c>
      <c r="H109" s="17" t="s">
        <v>26</v>
      </c>
      <c r="I109" s="17" t="s">
        <v>133</v>
      </c>
      <c r="J109" s="18" t="s">
        <v>354</v>
      </c>
      <c r="K109" s="11" t="s">
        <v>150</v>
      </c>
      <c r="L109" s="19">
        <v>0</v>
      </c>
      <c r="M109" s="19">
        <v>0.216</v>
      </c>
      <c r="N109" s="19">
        <v>0.216</v>
      </c>
      <c r="O109" s="19">
        <v>0.216</v>
      </c>
    </row>
    <row r="110" spans="1:16" ht="38.25" x14ac:dyDescent="0.25">
      <c r="A110" s="11" t="s">
        <v>22</v>
      </c>
      <c r="B110" s="17" t="s">
        <v>151</v>
      </c>
      <c r="C110" s="17" t="s">
        <v>23</v>
      </c>
      <c r="D110" s="17" t="s">
        <v>98</v>
      </c>
      <c r="E110" s="17" t="s">
        <v>33</v>
      </c>
      <c r="F110" s="17" t="s">
        <v>139</v>
      </c>
      <c r="G110" s="17" t="s">
        <v>62</v>
      </c>
      <c r="H110" s="17" t="s">
        <v>26</v>
      </c>
      <c r="I110" s="17" t="s">
        <v>133</v>
      </c>
      <c r="J110" s="18" t="s">
        <v>354</v>
      </c>
      <c r="K110" s="11" t="s">
        <v>152</v>
      </c>
      <c r="L110" s="19">
        <v>3.9</v>
      </c>
      <c r="M110" s="19">
        <v>8.4564400000000006</v>
      </c>
      <c r="N110" s="19">
        <v>8.4564400000000006</v>
      </c>
      <c r="O110" s="19">
        <v>8.4564400000000006</v>
      </c>
    </row>
    <row r="111" spans="1:16" ht="51" x14ac:dyDescent="0.25">
      <c r="A111" s="11" t="s">
        <v>22</v>
      </c>
      <c r="B111" s="21" t="s">
        <v>301</v>
      </c>
      <c r="C111" s="17" t="s">
        <v>23</v>
      </c>
      <c r="D111" s="17" t="s">
        <v>98</v>
      </c>
      <c r="E111" s="17" t="s">
        <v>33</v>
      </c>
      <c r="F111" s="17" t="s">
        <v>139</v>
      </c>
      <c r="G111" s="17" t="s">
        <v>62</v>
      </c>
      <c r="H111" s="17" t="s">
        <v>26</v>
      </c>
      <c r="I111" s="17" t="s">
        <v>133</v>
      </c>
      <c r="J111" s="18" t="s">
        <v>354</v>
      </c>
      <c r="K111" s="11" t="s">
        <v>302</v>
      </c>
      <c r="L111" s="19">
        <v>0</v>
      </c>
      <c r="M111" s="19">
        <v>7.3083900000000002</v>
      </c>
      <c r="N111" s="19">
        <v>7.3083900000000002</v>
      </c>
      <c r="O111" s="19">
        <v>7.3083900000000002</v>
      </c>
    </row>
    <row r="112" spans="1:16" ht="76.5" x14ac:dyDescent="0.25">
      <c r="A112" s="11" t="s">
        <v>22</v>
      </c>
      <c r="B112" s="17" t="s">
        <v>141</v>
      </c>
      <c r="C112" s="17" t="s">
        <v>23</v>
      </c>
      <c r="D112" s="17" t="s">
        <v>98</v>
      </c>
      <c r="E112" s="17" t="s">
        <v>33</v>
      </c>
      <c r="F112" s="17" t="s">
        <v>139</v>
      </c>
      <c r="G112" s="17" t="s">
        <v>62</v>
      </c>
      <c r="H112" s="17" t="s">
        <v>26</v>
      </c>
      <c r="I112" s="17" t="s">
        <v>133</v>
      </c>
      <c r="J112" s="18" t="s">
        <v>354</v>
      </c>
      <c r="K112" s="11" t="s">
        <v>142</v>
      </c>
      <c r="L112" s="19">
        <v>19.8</v>
      </c>
      <c r="M112" s="19">
        <v>3054.3097900000002</v>
      </c>
      <c r="N112" s="19">
        <v>3054.3097900000002</v>
      </c>
      <c r="O112" s="19">
        <v>3054.3097900000002</v>
      </c>
    </row>
    <row r="113" spans="1:15" ht="51" x14ac:dyDescent="0.25">
      <c r="A113" s="11" t="s">
        <v>22</v>
      </c>
      <c r="B113" s="17" t="s">
        <v>153</v>
      </c>
      <c r="C113" s="17" t="s">
        <v>23</v>
      </c>
      <c r="D113" s="17" t="s">
        <v>98</v>
      </c>
      <c r="E113" s="17" t="s">
        <v>33</v>
      </c>
      <c r="F113" s="17" t="s">
        <v>139</v>
      </c>
      <c r="G113" s="17" t="s">
        <v>62</v>
      </c>
      <c r="H113" s="17" t="s">
        <v>26</v>
      </c>
      <c r="I113" s="17" t="s">
        <v>133</v>
      </c>
      <c r="J113" s="18" t="s">
        <v>354</v>
      </c>
      <c r="K113" s="11" t="s">
        <v>154</v>
      </c>
      <c r="L113" s="19">
        <v>89.1</v>
      </c>
      <c r="M113" s="19">
        <v>104.27177999999999</v>
      </c>
      <c r="N113" s="19">
        <v>104.27177999999999</v>
      </c>
      <c r="O113" s="19">
        <v>104.27177999999999</v>
      </c>
    </row>
    <row r="114" spans="1:15" s="1" customFormat="1" ht="51" x14ac:dyDescent="0.25">
      <c r="A114" s="11" t="s">
        <v>22</v>
      </c>
      <c r="B114" s="17" t="s">
        <v>155</v>
      </c>
      <c r="C114" s="17" t="s">
        <v>23</v>
      </c>
      <c r="D114" s="17" t="s">
        <v>98</v>
      </c>
      <c r="E114" s="17" t="s">
        <v>33</v>
      </c>
      <c r="F114" s="17" t="s">
        <v>139</v>
      </c>
      <c r="G114" s="17" t="s">
        <v>62</v>
      </c>
      <c r="H114" s="17" t="s">
        <v>26</v>
      </c>
      <c r="I114" s="17" t="s">
        <v>133</v>
      </c>
      <c r="J114" s="18" t="s">
        <v>354</v>
      </c>
      <c r="K114" s="11" t="s">
        <v>156</v>
      </c>
      <c r="L114" s="19">
        <v>0.5</v>
      </c>
      <c r="M114" s="19">
        <v>43.840980000000002</v>
      </c>
      <c r="N114" s="19">
        <v>43.840980000000002</v>
      </c>
      <c r="O114" s="19">
        <v>43.840980000000002</v>
      </c>
    </row>
    <row r="115" spans="1:15" s="1" customFormat="1" ht="51" x14ac:dyDescent="0.25">
      <c r="A115" s="11" t="s">
        <v>22</v>
      </c>
      <c r="B115" s="17" t="s">
        <v>157</v>
      </c>
      <c r="C115" s="17" t="s">
        <v>23</v>
      </c>
      <c r="D115" s="17" t="s">
        <v>98</v>
      </c>
      <c r="E115" s="17" t="s">
        <v>33</v>
      </c>
      <c r="F115" s="17" t="s">
        <v>139</v>
      </c>
      <c r="G115" s="17" t="s">
        <v>62</v>
      </c>
      <c r="H115" s="17" t="s">
        <v>26</v>
      </c>
      <c r="I115" s="17" t="s">
        <v>133</v>
      </c>
      <c r="J115" s="18" t="s">
        <v>354</v>
      </c>
      <c r="K115" s="11" t="s">
        <v>158</v>
      </c>
      <c r="L115" s="19">
        <v>0.1</v>
      </c>
      <c r="M115" s="19">
        <v>0.80652999999999997</v>
      </c>
      <c r="N115" s="19">
        <v>0.80652999999999997</v>
      </c>
      <c r="O115" s="19">
        <v>0.80652999999999997</v>
      </c>
    </row>
    <row r="116" spans="1:15" s="1" customFormat="1" ht="51" x14ac:dyDescent="0.25">
      <c r="A116" s="11" t="s">
        <v>22</v>
      </c>
      <c r="B116" s="17" t="s">
        <v>159</v>
      </c>
      <c r="C116" s="17" t="s">
        <v>23</v>
      </c>
      <c r="D116" s="17" t="s">
        <v>98</v>
      </c>
      <c r="E116" s="17" t="s">
        <v>33</v>
      </c>
      <c r="F116" s="17" t="s">
        <v>139</v>
      </c>
      <c r="G116" s="17" t="s">
        <v>62</v>
      </c>
      <c r="H116" s="17" t="s">
        <v>26</v>
      </c>
      <c r="I116" s="17" t="s">
        <v>133</v>
      </c>
      <c r="J116" s="18" t="s">
        <v>354</v>
      </c>
      <c r="K116" s="11" t="s">
        <v>160</v>
      </c>
      <c r="L116" s="19">
        <v>12</v>
      </c>
      <c r="M116" s="19">
        <v>10.110520000000001</v>
      </c>
      <c r="N116" s="19">
        <v>10.110520000000001</v>
      </c>
      <c r="O116" s="19">
        <v>10.110520000000001</v>
      </c>
    </row>
    <row r="117" spans="1:15" s="1" customFormat="1" ht="63.75" x14ac:dyDescent="0.25">
      <c r="A117" s="11" t="s">
        <v>22</v>
      </c>
      <c r="B117" s="17" t="s">
        <v>161</v>
      </c>
      <c r="C117" s="17" t="s">
        <v>23</v>
      </c>
      <c r="D117" s="17" t="s">
        <v>98</v>
      </c>
      <c r="E117" s="17" t="s">
        <v>33</v>
      </c>
      <c r="F117" s="17" t="s">
        <v>139</v>
      </c>
      <c r="G117" s="17" t="s">
        <v>62</v>
      </c>
      <c r="H117" s="17" t="s">
        <v>26</v>
      </c>
      <c r="I117" s="17" t="s">
        <v>133</v>
      </c>
      <c r="J117" s="18" t="s">
        <v>354</v>
      </c>
      <c r="K117" s="11" t="s">
        <v>162</v>
      </c>
      <c r="L117" s="19">
        <v>0</v>
      </c>
      <c r="M117" s="19">
        <v>88.250479999999996</v>
      </c>
      <c r="N117" s="19">
        <v>88.250479999999996</v>
      </c>
      <c r="O117" s="19">
        <v>88.250479999999996</v>
      </c>
    </row>
    <row r="118" spans="1:15" s="1" customFormat="1" ht="38.25" x14ac:dyDescent="0.25">
      <c r="A118" s="11" t="s">
        <v>22</v>
      </c>
      <c r="B118" s="17"/>
      <c r="C118" s="17" t="s">
        <v>23</v>
      </c>
      <c r="D118" s="17" t="s">
        <v>163</v>
      </c>
      <c r="E118" s="17" t="s">
        <v>24</v>
      </c>
      <c r="F118" s="17" t="s">
        <v>25</v>
      </c>
      <c r="G118" s="17" t="s">
        <v>24</v>
      </c>
      <c r="H118" s="17" t="s">
        <v>26</v>
      </c>
      <c r="I118" s="17" t="s">
        <v>25</v>
      </c>
      <c r="J118" s="18" t="s">
        <v>164</v>
      </c>
      <c r="K118" s="11"/>
      <c r="L118" s="19">
        <f>L119+L126+L130</f>
        <v>16815.599999999999</v>
      </c>
      <c r="M118" s="19">
        <f t="shared" ref="M118:O118" si="52">M119+M126+M130</f>
        <v>32049.399999999998</v>
      </c>
      <c r="N118" s="19">
        <f t="shared" si="52"/>
        <v>32049.399999999998</v>
      </c>
      <c r="O118" s="19">
        <f t="shared" si="52"/>
        <v>32233.518960000001</v>
      </c>
    </row>
    <row r="119" spans="1:15" s="1" customFormat="1" ht="89.25" x14ac:dyDescent="0.25">
      <c r="A119" s="11" t="s">
        <v>22</v>
      </c>
      <c r="B119" s="17"/>
      <c r="C119" s="17" t="s">
        <v>23</v>
      </c>
      <c r="D119" s="17" t="s">
        <v>163</v>
      </c>
      <c r="E119" s="17" t="s">
        <v>33</v>
      </c>
      <c r="F119" s="17" t="s">
        <v>25</v>
      </c>
      <c r="G119" s="17" t="s">
        <v>24</v>
      </c>
      <c r="H119" s="17" t="s">
        <v>26</v>
      </c>
      <c r="I119" s="17" t="s">
        <v>25</v>
      </c>
      <c r="J119" s="18" t="s">
        <v>165</v>
      </c>
      <c r="K119" s="11"/>
      <c r="L119" s="19">
        <f>L120+L123</f>
        <v>11252</v>
      </c>
      <c r="M119" s="19">
        <f t="shared" ref="M119:O119" si="53">M120+M123</f>
        <v>6638.0999999999995</v>
      </c>
      <c r="N119" s="19">
        <f t="shared" si="53"/>
        <v>6638.0999999999995</v>
      </c>
      <c r="O119" s="19">
        <f t="shared" si="53"/>
        <v>6638.1289999999999</v>
      </c>
    </row>
    <row r="120" spans="1:15" s="1" customFormat="1" ht="102" x14ac:dyDescent="0.25">
      <c r="A120" s="11" t="s">
        <v>22</v>
      </c>
      <c r="B120" s="17"/>
      <c r="C120" s="17" t="s">
        <v>23</v>
      </c>
      <c r="D120" s="17" t="s">
        <v>163</v>
      </c>
      <c r="E120" s="17" t="s">
        <v>33</v>
      </c>
      <c r="F120" s="17" t="s">
        <v>41</v>
      </c>
      <c r="G120" s="17" t="s">
        <v>62</v>
      </c>
      <c r="H120" s="17" t="s">
        <v>26</v>
      </c>
      <c r="I120" s="17" t="s">
        <v>166</v>
      </c>
      <c r="J120" s="18" t="s">
        <v>167</v>
      </c>
      <c r="K120" s="11"/>
      <c r="L120" s="19">
        <f>L121+L122</f>
        <v>11252</v>
      </c>
      <c r="M120" s="19">
        <f t="shared" ref="M120:O120" si="54">M121+M122</f>
        <v>6367.9</v>
      </c>
      <c r="N120" s="19">
        <f t="shared" si="54"/>
        <v>6367.9</v>
      </c>
      <c r="O120" s="19">
        <f t="shared" si="54"/>
        <v>6367.9290000000001</v>
      </c>
    </row>
    <row r="121" spans="1:15" s="1" customFormat="1" ht="102" x14ac:dyDescent="0.25">
      <c r="A121" s="11" t="s">
        <v>22</v>
      </c>
      <c r="B121" s="17" t="s">
        <v>81</v>
      </c>
      <c r="C121" s="17" t="s">
        <v>23</v>
      </c>
      <c r="D121" s="17" t="s">
        <v>163</v>
      </c>
      <c r="E121" s="17" t="s">
        <v>33</v>
      </c>
      <c r="F121" s="17" t="s">
        <v>168</v>
      </c>
      <c r="G121" s="17" t="s">
        <v>62</v>
      </c>
      <c r="H121" s="17" t="s">
        <v>26</v>
      </c>
      <c r="I121" s="17" t="s">
        <v>166</v>
      </c>
      <c r="J121" s="18" t="s">
        <v>169</v>
      </c>
      <c r="K121" s="11" t="s">
        <v>83</v>
      </c>
      <c r="L121" s="19">
        <v>36</v>
      </c>
      <c r="M121" s="19">
        <v>36</v>
      </c>
      <c r="N121" s="19">
        <v>36</v>
      </c>
      <c r="O121" s="19">
        <v>36</v>
      </c>
    </row>
    <row r="122" spans="1:15" s="1" customFormat="1" ht="102" x14ac:dyDescent="0.25">
      <c r="A122" s="11" t="s">
        <v>22</v>
      </c>
      <c r="B122" s="17" t="s">
        <v>81</v>
      </c>
      <c r="C122" s="17" t="s">
        <v>23</v>
      </c>
      <c r="D122" s="17" t="s">
        <v>163</v>
      </c>
      <c r="E122" s="17" t="s">
        <v>33</v>
      </c>
      <c r="F122" s="17" t="s">
        <v>170</v>
      </c>
      <c r="G122" s="17" t="s">
        <v>62</v>
      </c>
      <c r="H122" s="17" t="s">
        <v>26</v>
      </c>
      <c r="I122" s="17" t="s">
        <v>166</v>
      </c>
      <c r="J122" s="18" t="s">
        <v>171</v>
      </c>
      <c r="K122" s="11" t="s">
        <v>83</v>
      </c>
      <c r="L122" s="19">
        <v>11216</v>
      </c>
      <c r="M122" s="19">
        <v>6331.9</v>
      </c>
      <c r="N122" s="19">
        <v>6331.9</v>
      </c>
      <c r="O122" s="19">
        <v>6331.9290000000001</v>
      </c>
    </row>
    <row r="123" spans="1:15" s="1" customFormat="1" ht="114.75" x14ac:dyDescent="0.25">
      <c r="A123" s="11" t="s">
        <v>22</v>
      </c>
      <c r="B123" s="17"/>
      <c r="C123" s="17" t="s">
        <v>23</v>
      </c>
      <c r="D123" s="17" t="s">
        <v>163</v>
      </c>
      <c r="E123" s="17" t="s">
        <v>33</v>
      </c>
      <c r="F123" s="17" t="s">
        <v>41</v>
      </c>
      <c r="G123" s="17" t="s">
        <v>62</v>
      </c>
      <c r="H123" s="17" t="s">
        <v>26</v>
      </c>
      <c r="I123" s="17">
        <v>440</v>
      </c>
      <c r="J123" s="18" t="s">
        <v>172</v>
      </c>
      <c r="K123" s="11"/>
      <c r="L123" s="19">
        <f>SUM(L124:L125)</f>
        <v>0</v>
      </c>
      <c r="M123" s="19">
        <f t="shared" ref="M123:O123" si="55">SUM(M124:M125)</f>
        <v>270.2</v>
      </c>
      <c r="N123" s="19">
        <f t="shared" si="55"/>
        <v>270.2</v>
      </c>
      <c r="O123" s="19">
        <f t="shared" si="55"/>
        <v>270.2</v>
      </c>
    </row>
    <row r="124" spans="1:15" s="1" customFormat="1" ht="102" x14ac:dyDescent="0.25">
      <c r="A124" s="11" t="s">
        <v>22</v>
      </c>
      <c r="B124" s="17" t="s">
        <v>81</v>
      </c>
      <c r="C124" s="17" t="s">
        <v>23</v>
      </c>
      <c r="D124" s="17" t="s">
        <v>163</v>
      </c>
      <c r="E124" s="17" t="s">
        <v>33</v>
      </c>
      <c r="F124" s="17" t="s">
        <v>168</v>
      </c>
      <c r="G124" s="17" t="s">
        <v>62</v>
      </c>
      <c r="H124" s="17" t="s">
        <v>26</v>
      </c>
      <c r="I124" s="17">
        <v>440</v>
      </c>
      <c r="J124" s="18" t="s">
        <v>173</v>
      </c>
      <c r="K124" s="11" t="s">
        <v>83</v>
      </c>
      <c r="L124" s="19">
        <v>0</v>
      </c>
      <c r="M124" s="19">
        <v>114.2</v>
      </c>
      <c r="N124" s="19">
        <v>114.2</v>
      </c>
      <c r="O124" s="19">
        <v>114.2</v>
      </c>
    </row>
    <row r="125" spans="1:15" s="1" customFormat="1" ht="102" x14ac:dyDescent="0.25">
      <c r="A125" s="11" t="s">
        <v>22</v>
      </c>
      <c r="B125" s="17" t="s">
        <v>153</v>
      </c>
      <c r="C125" s="17" t="s">
        <v>23</v>
      </c>
      <c r="D125" s="17" t="s">
        <v>163</v>
      </c>
      <c r="E125" s="17" t="s">
        <v>33</v>
      </c>
      <c r="F125" s="17" t="s">
        <v>168</v>
      </c>
      <c r="G125" s="17" t="s">
        <v>62</v>
      </c>
      <c r="H125" s="17" t="s">
        <v>26</v>
      </c>
      <c r="I125" s="17">
        <v>440</v>
      </c>
      <c r="J125" s="18" t="s">
        <v>173</v>
      </c>
      <c r="K125" s="11" t="s">
        <v>154</v>
      </c>
      <c r="L125" s="19">
        <v>0</v>
      </c>
      <c r="M125" s="19">
        <v>156</v>
      </c>
      <c r="N125" s="19">
        <v>156</v>
      </c>
      <c r="O125" s="19">
        <v>156</v>
      </c>
    </row>
    <row r="126" spans="1:15" s="1" customFormat="1" ht="38.25" x14ac:dyDescent="0.25">
      <c r="A126" s="11" t="s">
        <v>22</v>
      </c>
      <c r="B126" s="17"/>
      <c r="C126" s="17" t="s">
        <v>23</v>
      </c>
      <c r="D126" s="17" t="s">
        <v>163</v>
      </c>
      <c r="E126" s="17" t="s">
        <v>73</v>
      </c>
      <c r="F126" s="17" t="s">
        <v>25</v>
      </c>
      <c r="G126" s="17" t="s">
        <v>24</v>
      </c>
      <c r="H126" s="17" t="s">
        <v>26</v>
      </c>
      <c r="I126" s="17" t="s">
        <v>174</v>
      </c>
      <c r="J126" s="18" t="s">
        <v>175</v>
      </c>
      <c r="K126" s="11"/>
      <c r="L126" s="19">
        <f>L127</f>
        <v>4425.3</v>
      </c>
      <c r="M126" s="19">
        <f t="shared" ref="M126:O126" si="56">M127</f>
        <v>17758.8</v>
      </c>
      <c r="N126" s="19">
        <f t="shared" si="56"/>
        <v>17758.8</v>
      </c>
      <c r="O126" s="19">
        <f t="shared" si="56"/>
        <v>17776.531330000002</v>
      </c>
    </row>
    <row r="127" spans="1:15" s="1" customFormat="1" ht="38.25" x14ac:dyDescent="0.25">
      <c r="A127" s="11" t="s">
        <v>22</v>
      </c>
      <c r="B127" s="17"/>
      <c r="C127" s="17" t="s">
        <v>23</v>
      </c>
      <c r="D127" s="17" t="s">
        <v>163</v>
      </c>
      <c r="E127" s="17" t="s">
        <v>73</v>
      </c>
      <c r="F127" s="17" t="s">
        <v>37</v>
      </c>
      <c r="G127" s="17" t="s">
        <v>24</v>
      </c>
      <c r="H127" s="17" t="s">
        <v>26</v>
      </c>
      <c r="I127" s="17" t="s">
        <v>174</v>
      </c>
      <c r="J127" s="18" t="s">
        <v>176</v>
      </c>
      <c r="K127" s="11"/>
      <c r="L127" s="19">
        <f t="shared" ref="L127" si="57">L128+L129</f>
        <v>4425.3</v>
      </c>
      <c r="M127" s="19">
        <f t="shared" ref="M127:O127" si="58">M128+M129</f>
        <v>17758.8</v>
      </c>
      <c r="N127" s="19">
        <f t="shared" si="58"/>
        <v>17758.8</v>
      </c>
      <c r="O127" s="19">
        <f t="shared" si="58"/>
        <v>17776.531330000002</v>
      </c>
    </row>
    <row r="128" spans="1:15" s="1" customFormat="1" ht="63.75" x14ac:dyDescent="0.25">
      <c r="A128" s="11" t="s">
        <v>22</v>
      </c>
      <c r="B128" s="17" t="s">
        <v>81</v>
      </c>
      <c r="C128" s="17" t="s">
        <v>23</v>
      </c>
      <c r="D128" s="17" t="s">
        <v>163</v>
      </c>
      <c r="E128" s="17" t="s">
        <v>73</v>
      </c>
      <c r="F128" s="17" t="s">
        <v>96</v>
      </c>
      <c r="G128" s="17" t="s">
        <v>62</v>
      </c>
      <c r="H128" s="17" t="s">
        <v>26</v>
      </c>
      <c r="I128" s="17" t="s">
        <v>174</v>
      </c>
      <c r="J128" s="18" t="s">
        <v>355</v>
      </c>
      <c r="K128" s="11" t="s">
        <v>83</v>
      </c>
      <c r="L128" s="19">
        <v>2073.8000000000002</v>
      </c>
      <c r="M128" s="19">
        <v>5642.9</v>
      </c>
      <c r="N128" s="19">
        <v>5642.9</v>
      </c>
      <c r="O128" s="19">
        <v>5642.9722599999996</v>
      </c>
    </row>
    <row r="129" spans="1:16" s="1" customFormat="1" ht="51" x14ac:dyDescent="0.25">
      <c r="A129" s="11" t="s">
        <v>22</v>
      </c>
      <c r="B129" s="17" t="s">
        <v>97</v>
      </c>
      <c r="C129" s="17" t="s">
        <v>23</v>
      </c>
      <c r="D129" s="17" t="s">
        <v>163</v>
      </c>
      <c r="E129" s="17" t="s">
        <v>73</v>
      </c>
      <c r="F129" s="17" t="s">
        <v>96</v>
      </c>
      <c r="G129" s="17" t="s">
        <v>98</v>
      </c>
      <c r="H129" s="17" t="s">
        <v>26</v>
      </c>
      <c r="I129" s="17" t="s">
        <v>174</v>
      </c>
      <c r="J129" s="18" t="s">
        <v>356</v>
      </c>
      <c r="K129" s="11" t="s">
        <v>99</v>
      </c>
      <c r="L129" s="19">
        <v>2351.5</v>
      </c>
      <c r="M129" s="19">
        <v>12115.9</v>
      </c>
      <c r="N129" s="19">
        <v>12115.9</v>
      </c>
      <c r="O129" s="19">
        <v>12133.559070000001</v>
      </c>
    </row>
    <row r="130" spans="1:16" s="1" customFormat="1" ht="89.25" x14ac:dyDescent="0.25">
      <c r="A130" s="11" t="s">
        <v>22</v>
      </c>
      <c r="B130" s="17"/>
      <c r="C130" s="17" t="s">
        <v>23</v>
      </c>
      <c r="D130" s="17" t="s">
        <v>163</v>
      </c>
      <c r="E130" s="17" t="s">
        <v>73</v>
      </c>
      <c r="F130" s="17" t="s">
        <v>108</v>
      </c>
      <c r="G130" s="17" t="s">
        <v>24</v>
      </c>
      <c r="H130" s="17" t="s">
        <v>26</v>
      </c>
      <c r="I130" s="17" t="s">
        <v>174</v>
      </c>
      <c r="J130" s="18" t="s">
        <v>177</v>
      </c>
      <c r="K130" s="11"/>
      <c r="L130" s="19">
        <f t="shared" ref="L130:O130" si="59">L131</f>
        <v>1138.3</v>
      </c>
      <c r="M130" s="19">
        <f t="shared" si="59"/>
        <v>7652.5</v>
      </c>
      <c r="N130" s="19">
        <f t="shared" si="59"/>
        <v>7652.5</v>
      </c>
      <c r="O130" s="19">
        <f t="shared" si="59"/>
        <v>7818.8586299999988</v>
      </c>
    </row>
    <row r="131" spans="1:16" ht="89.25" x14ac:dyDescent="0.25">
      <c r="A131" s="11" t="s">
        <v>22</v>
      </c>
      <c r="B131" s="17"/>
      <c r="C131" s="17" t="s">
        <v>23</v>
      </c>
      <c r="D131" s="17" t="s">
        <v>163</v>
      </c>
      <c r="E131" s="17" t="s">
        <v>73</v>
      </c>
      <c r="F131" s="17" t="s">
        <v>110</v>
      </c>
      <c r="G131" s="17" t="s">
        <v>24</v>
      </c>
      <c r="H131" s="17" t="s">
        <v>26</v>
      </c>
      <c r="I131" s="17" t="s">
        <v>174</v>
      </c>
      <c r="J131" s="18" t="s">
        <v>178</v>
      </c>
      <c r="K131" s="11"/>
      <c r="L131" s="19">
        <f>L132+L133</f>
        <v>1138.3</v>
      </c>
      <c r="M131" s="19">
        <f t="shared" ref="M131:O131" si="60">M132+M133</f>
        <v>7652.5</v>
      </c>
      <c r="N131" s="19">
        <f t="shared" si="60"/>
        <v>7652.5</v>
      </c>
      <c r="O131" s="19">
        <f t="shared" si="60"/>
        <v>7818.8586299999988</v>
      </c>
    </row>
    <row r="132" spans="1:16" ht="114.75" x14ac:dyDescent="0.25">
      <c r="A132" s="11" t="s">
        <v>22</v>
      </c>
      <c r="B132" s="17" t="s">
        <v>81</v>
      </c>
      <c r="C132" s="17" t="s">
        <v>23</v>
      </c>
      <c r="D132" s="17" t="s">
        <v>163</v>
      </c>
      <c r="E132" s="17" t="s">
        <v>73</v>
      </c>
      <c r="F132" s="17" t="s">
        <v>112</v>
      </c>
      <c r="G132" s="17" t="s">
        <v>62</v>
      </c>
      <c r="H132" s="17" t="s">
        <v>26</v>
      </c>
      <c r="I132" s="17" t="s">
        <v>174</v>
      </c>
      <c r="J132" s="18" t="s">
        <v>179</v>
      </c>
      <c r="K132" s="11" t="s">
        <v>83</v>
      </c>
      <c r="L132" s="19">
        <v>279.2</v>
      </c>
      <c r="M132" s="19">
        <v>6475</v>
      </c>
      <c r="N132" s="19">
        <v>6475</v>
      </c>
      <c r="O132" s="19">
        <v>6636.8653099999992</v>
      </c>
    </row>
    <row r="133" spans="1:16" ht="102" x14ac:dyDescent="0.25">
      <c r="A133" s="11" t="s">
        <v>22</v>
      </c>
      <c r="B133" s="17" t="s">
        <v>97</v>
      </c>
      <c r="C133" s="17" t="s">
        <v>23</v>
      </c>
      <c r="D133" s="17" t="s">
        <v>163</v>
      </c>
      <c r="E133" s="17" t="s">
        <v>73</v>
      </c>
      <c r="F133" s="17" t="s">
        <v>112</v>
      </c>
      <c r="G133" s="17" t="s">
        <v>98</v>
      </c>
      <c r="H133" s="17" t="s">
        <v>26</v>
      </c>
      <c r="I133" s="17" t="s">
        <v>174</v>
      </c>
      <c r="J133" s="18" t="s">
        <v>180</v>
      </c>
      <c r="K133" s="11" t="s">
        <v>99</v>
      </c>
      <c r="L133" s="19">
        <v>859.1</v>
      </c>
      <c r="M133" s="19">
        <v>1177.5</v>
      </c>
      <c r="N133" s="19">
        <v>1177.5</v>
      </c>
      <c r="O133" s="19">
        <v>1181.99332</v>
      </c>
    </row>
    <row r="134" spans="1:16" ht="38.25" x14ac:dyDescent="0.25">
      <c r="A134" s="11" t="s">
        <v>22</v>
      </c>
      <c r="B134" s="17"/>
      <c r="C134" s="17" t="s">
        <v>23</v>
      </c>
      <c r="D134" s="17" t="s">
        <v>181</v>
      </c>
      <c r="E134" s="17" t="s">
        <v>24</v>
      </c>
      <c r="F134" s="17" t="s">
        <v>25</v>
      </c>
      <c r="G134" s="17" t="s">
        <v>24</v>
      </c>
      <c r="H134" s="17" t="s">
        <v>26</v>
      </c>
      <c r="I134" s="17" t="s">
        <v>25</v>
      </c>
      <c r="J134" s="18" t="s">
        <v>182</v>
      </c>
      <c r="K134" s="11"/>
      <c r="L134" s="19">
        <f>L135+L171+L182+L184+L198</f>
        <v>6542.9999999999991</v>
      </c>
      <c r="M134" s="19">
        <f t="shared" ref="M134:O134" si="61">M135+M171+M182+M184+M198</f>
        <v>16480.099999999999</v>
      </c>
      <c r="N134" s="19">
        <f t="shared" si="61"/>
        <v>16480.099999999999</v>
      </c>
      <c r="O134" s="19">
        <f t="shared" si="61"/>
        <v>16556.763160000002</v>
      </c>
      <c r="P134" s="20"/>
    </row>
    <row r="135" spans="1:16" ht="38.25" x14ac:dyDescent="0.25">
      <c r="A135" s="11" t="s">
        <v>22</v>
      </c>
      <c r="B135" s="17"/>
      <c r="C135" s="17" t="s">
        <v>23</v>
      </c>
      <c r="D135" s="17" t="s">
        <v>181</v>
      </c>
      <c r="E135" s="17" t="s">
        <v>27</v>
      </c>
      <c r="F135" s="17" t="s">
        <v>25</v>
      </c>
      <c r="G135" s="17" t="s">
        <v>27</v>
      </c>
      <c r="H135" s="17" t="s">
        <v>26</v>
      </c>
      <c r="I135" s="17" t="s">
        <v>183</v>
      </c>
      <c r="J135" s="18" t="s">
        <v>184</v>
      </c>
      <c r="K135" s="11"/>
      <c r="L135" s="19">
        <f>L136+L139+L142+L146+L148+L150+L152+L154+L156+L158+L160+L162+L164+L168</f>
        <v>2692.4999999999995</v>
      </c>
      <c r="M135" s="19">
        <f t="shared" ref="M135:O135" si="62">M136+M139+M142+M146+M148+M150+M152+M154+M156+M158+M160+M162+M164+M168</f>
        <v>2742.1</v>
      </c>
      <c r="N135" s="19">
        <f t="shared" si="62"/>
        <v>2742.1</v>
      </c>
      <c r="O135" s="19">
        <f t="shared" si="62"/>
        <v>2776.89896</v>
      </c>
    </row>
    <row r="136" spans="1:16" ht="63.75" x14ac:dyDescent="0.25">
      <c r="A136" s="11" t="s">
        <v>22</v>
      </c>
      <c r="B136" s="17"/>
      <c r="C136" s="17" t="s">
        <v>23</v>
      </c>
      <c r="D136" s="17" t="s">
        <v>181</v>
      </c>
      <c r="E136" s="17" t="s">
        <v>27</v>
      </c>
      <c r="F136" s="17" t="s">
        <v>41</v>
      </c>
      <c r="G136" s="17" t="s">
        <v>27</v>
      </c>
      <c r="H136" s="17" t="s">
        <v>26</v>
      </c>
      <c r="I136" s="17" t="s">
        <v>183</v>
      </c>
      <c r="J136" s="18" t="s">
        <v>185</v>
      </c>
      <c r="K136" s="11"/>
      <c r="L136" s="19">
        <f>L137+L138</f>
        <v>3.75</v>
      </c>
      <c r="M136" s="19">
        <f t="shared" ref="M136:O136" si="63">M137+M138</f>
        <v>17.399999999999999</v>
      </c>
      <c r="N136" s="19">
        <f t="shared" si="63"/>
        <v>17.399999999999999</v>
      </c>
      <c r="O136" s="19">
        <f t="shared" si="63"/>
        <v>17.46733</v>
      </c>
    </row>
    <row r="137" spans="1:16" ht="89.25" x14ac:dyDescent="0.25">
      <c r="A137" s="11" t="s">
        <v>22</v>
      </c>
      <c r="B137" s="17" t="s">
        <v>186</v>
      </c>
      <c r="C137" s="17" t="s">
        <v>23</v>
      </c>
      <c r="D137" s="17" t="s">
        <v>181</v>
      </c>
      <c r="E137" s="17" t="s">
        <v>27</v>
      </c>
      <c r="F137" s="17" t="s">
        <v>170</v>
      </c>
      <c r="G137" s="17" t="s">
        <v>27</v>
      </c>
      <c r="H137" s="17" t="s">
        <v>26</v>
      </c>
      <c r="I137" s="17" t="s">
        <v>183</v>
      </c>
      <c r="J137" s="18" t="s">
        <v>391</v>
      </c>
      <c r="K137" s="11" t="s">
        <v>187</v>
      </c>
      <c r="L137" s="19">
        <v>2</v>
      </c>
      <c r="M137" s="19">
        <v>15.5</v>
      </c>
      <c r="N137" s="19">
        <v>15.5</v>
      </c>
      <c r="O137" s="19">
        <v>15.52824</v>
      </c>
      <c r="P137" s="20"/>
    </row>
    <row r="138" spans="1:16" ht="89.25" x14ac:dyDescent="0.25">
      <c r="A138" s="11" t="s">
        <v>22</v>
      </c>
      <c r="B138" s="17" t="s">
        <v>81</v>
      </c>
      <c r="C138" s="17" t="s">
        <v>23</v>
      </c>
      <c r="D138" s="17" t="s">
        <v>181</v>
      </c>
      <c r="E138" s="17" t="s">
        <v>27</v>
      </c>
      <c r="F138" s="17" t="s">
        <v>170</v>
      </c>
      <c r="G138" s="17" t="s">
        <v>27</v>
      </c>
      <c r="H138" s="17" t="s">
        <v>26</v>
      </c>
      <c r="I138" s="17" t="s">
        <v>183</v>
      </c>
      <c r="J138" s="18" t="s">
        <v>188</v>
      </c>
      <c r="K138" s="11" t="s">
        <v>83</v>
      </c>
      <c r="L138" s="19">
        <v>1.75</v>
      </c>
      <c r="M138" s="19">
        <v>1.9</v>
      </c>
      <c r="N138" s="19">
        <v>1.9</v>
      </c>
      <c r="O138" s="19">
        <v>1.93909</v>
      </c>
      <c r="P138" s="20"/>
    </row>
    <row r="139" spans="1:16" ht="89.25" x14ac:dyDescent="0.25">
      <c r="A139" s="11" t="s">
        <v>22</v>
      </c>
      <c r="B139" s="17"/>
      <c r="C139" s="17" t="s">
        <v>23</v>
      </c>
      <c r="D139" s="17" t="s">
        <v>181</v>
      </c>
      <c r="E139" s="17" t="s">
        <v>27</v>
      </c>
      <c r="F139" s="17" t="s">
        <v>144</v>
      </c>
      <c r="G139" s="17" t="s">
        <v>27</v>
      </c>
      <c r="H139" s="17" t="s">
        <v>26</v>
      </c>
      <c r="I139" s="17" t="s">
        <v>183</v>
      </c>
      <c r="J139" s="18" t="s">
        <v>189</v>
      </c>
      <c r="K139" s="11"/>
      <c r="L139" s="19">
        <f>L140+L141</f>
        <v>53</v>
      </c>
      <c r="M139" s="19">
        <f t="shared" ref="M139:O139" si="64">M140+M141</f>
        <v>157.5</v>
      </c>
      <c r="N139" s="19">
        <f t="shared" si="64"/>
        <v>157.5</v>
      </c>
      <c r="O139" s="19">
        <f t="shared" si="64"/>
        <v>157.64368999999999</v>
      </c>
      <c r="P139" s="20"/>
    </row>
    <row r="140" spans="1:16" ht="114.75" x14ac:dyDescent="0.25">
      <c r="A140" s="11" t="s">
        <v>22</v>
      </c>
      <c r="B140" s="17" t="s">
        <v>186</v>
      </c>
      <c r="C140" s="17" t="s">
        <v>23</v>
      </c>
      <c r="D140" s="17" t="s">
        <v>181</v>
      </c>
      <c r="E140" s="17" t="s">
        <v>27</v>
      </c>
      <c r="F140" s="17" t="s">
        <v>190</v>
      </c>
      <c r="G140" s="17" t="s">
        <v>27</v>
      </c>
      <c r="H140" s="17" t="s">
        <v>26</v>
      </c>
      <c r="I140" s="17" t="s">
        <v>183</v>
      </c>
      <c r="J140" s="18" t="s">
        <v>392</v>
      </c>
      <c r="K140" s="11" t="s">
        <v>187</v>
      </c>
      <c r="L140" s="19">
        <v>41.5</v>
      </c>
      <c r="M140" s="19">
        <v>134.30000000000001</v>
      </c>
      <c r="N140" s="19">
        <v>134.30000000000001</v>
      </c>
      <c r="O140" s="19">
        <v>134.40942999999999</v>
      </c>
      <c r="P140" s="20"/>
    </row>
    <row r="141" spans="1:16" ht="114.75" x14ac:dyDescent="0.25">
      <c r="A141" s="11" t="s">
        <v>22</v>
      </c>
      <c r="B141" s="17" t="s">
        <v>81</v>
      </c>
      <c r="C141" s="17" t="s">
        <v>23</v>
      </c>
      <c r="D141" s="17" t="s">
        <v>181</v>
      </c>
      <c r="E141" s="17" t="s">
        <v>27</v>
      </c>
      <c r="F141" s="17" t="s">
        <v>190</v>
      </c>
      <c r="G141" s="17" t="s">
        <v>27</v>
      </c>
      <c r="H141" s="17" t="s">
        <v>26</v>
      </c>
      <c r="I141" s="17" t="s">
        <v>183</v>
      </c>
      <c r="J141" s="18" t="s">
        <v>191</v>
      </c>
      <c r="K141" s="11" t="s">
        <v>83</v>
      </c>
      <c r="L141" s="19">
        <v>11.5</v>
      </c>
      <c r="M141" s="19">
        <v>23.2</v>
      </c>
      <c r="N141" s="19">
        <v>23.2</v>
      </c>
      <c r="O141" s="19">
        <v>23.234259999999999</v>
      </c>
      <c r="P141" s="20"/>
    </row>
    <row r="142" spans="1:16" ht="63.75" x14ac:dyDescent="0.25">
      <c r="A142" s="11" t="s">
        <v>22</v>
      </c>
      <c r="B142" s="17"/>
      <c r="C142" s="17" t="s">
        <v>23</v>
      </c>
      <c r="D142" s="17" t="s">
        <v>181</v>
      </c>
      <c r="E142" s="17" t="s">
        <v>27</v>
      </c>
      <c r="F142" s="17" t="s">
        <v>104</v>
      </c>
      <c r="G142" s="17" t="s">
        <v>27</v>
      </c>
      <c r="H142" s="17" t="s">
        <v>26</v>
      </c>
      <c r="I142" s="17" t="s">
        <v>183</v>
      </c>
      <c r="J142" s="18" t="s">
        <v>192</v>
      </c>
      <c r="K142" s="11"/>
      <c r="L142" s="19">
        <f>SUM(L143:L145)</f>
        <v>37.549999999999997</v>
      </c>
      <c r="M142" s="19">
        <f t="shared" ref="M142:O142" si="65">SUM(M143:M145)</f>
        <v>81.5</v>
      </c>
      <c r="N142" s="19">
        <f t="shared" si="65"/>
        <v>81.5</v>
      </c>
      <c r="O142" s="19">
        <f t="shared" si="65"/>
        <v>81.659149999999997</v>
      </c>
      <c r="P142" s="20"/>
    </row>
    <row r="143" spans="1:16" ht="89.25" x14ac:dyDescent="0.25">
      <c r="A143" s="11" t="s">
        <v>22</v>
      </c>
      <c r="B143" s="17" t="s">
        <v>186</v>
      </c>
      <c r="C143" s="17" t="s">
        <v>23</v>
      </c>
      <c r="D143" s="17" t="s">
        <v>181</v>
      </c>
      <c r="E143" s="17" t="s">
        <v>27</v>
      </c>
      <c r="F143" s="17" t="s">
        <v>193</v>
      </c>
      <c r="G143" s="17" t="s">
        <v>27</v>
      </c>
      <c r="H143" s="17" t="s">
        <v>26</v>
      </c>
      <c r="I143" s="17" t="s">
        <v>183</v>
      </c>
      <c r="J143" s="18" t="s">
        <v>393</v>
      </c>
      <c r="K143" s="11" t="s">
        <v>187</v>
      </c>
      <c r="L143" s="19">
        <v>15.55</v>
      </c>
      <c r="M143" s="19">
        <v>81</v>
      </c>
      <c r="N143" s="19">
        <v>81</v>
      </c>
      <c r="O143" s="19">
        <v>81.159149999999997</v>
      </c>
      <c r="P143" s="20"/>
    </row>
    <row r="144" spans="1:16" ht="89.25" x14ac:dyDescent="0.25">
      <c r="A144" s="11" t="s">
        <v>22</v>
      </c>
      <c r="B144" s="17" t="s">
        <v>81</v>
      </c>
      <c r="C144" s="17" t="s">
        <v>23</v>
      </c>
      <c r="D144" s="17" t="s">
        <v>181</v>
      </c>
      <c r="E144" s="17" t="s">
        <v>27</v>
      </c>
      <c r="F144" s="17" t="s">
        <v>193</v>
      </c>
      <c r="G144" s="17" t="s">
        <v>27</v>
      </c>
      <c r="H144" s="17" t="s">
        <v>26</v>
      </c>
      <c r="I144" s="17" t="s">
        <v>183</v>
      </c>
      <c r="J144" s="18" t="s">
        <v>194</v>
      </c>
      <c r="K144" s="11" t="s">
        <v>83</v>
      </c>
      <c r="L144" s="19">
        <v>2</v>
      </c>
      <c r="M144" s="19">
        <v>0.5</v>
      </c>
      <c r="N144" s="19">
        <v>0.5</v>
      </c>
      <c r="O144" s="19">
        <v>0.5</v>
      </c>
      <c r="P144" s="20"/>
    </row>
    <row r="145" spans="1:16" ht="89.25" x14ac:dyDescent="0.25">
      <c r="A145" s="11" t="s">
        <v>22</v>
      </c>
      <c r="B145" s="17" t="s">
        <v>151</v>
      </c>
      <c r="C145" s="17" t="s">
        <v>23</v>
      </c>
      <c r="D145" s="17" t="s">
        <v>181</v>
      </c>
      <c r="E145" s="17" t="s">
        <v>27</v>
      </c>
      <c r="F145" s="21" t="s">
        <v>195</v>
      </c>
      <c r="G145" s="17" t="s">
        <v>27</v>
      </c>
      <c r="H145" s="17" t="s">
        <v>26</v>
      </c>
      <c r="I145" s="17" t="s">
        <v>183</v>
      </c>
      <c r="J145" s="40" t="s">
        <v>196</v>
      </c>
      <c r="K145" s="11" t="s">
        <v>152</v>
      </c>
      <c r="L145" s="19">
        <v>20</v>
      </c>
      <c r="M145" s="19">
        <v>0</v>
      </c>
      <c r="N145" s="19">
        <v>0</v>
      </c>
      <c r="O145" s="19">
        <v>0</v>
      </c>
      <c r="P145" s="20"/>
    </row>
    <row r="146" spans="1:16" ht="76.5" x14ac:dyDescent="0.25">
      <c r="A146" s="11" t="s">
        <v>22</v>
      </c>
      <c r="B146" s="17"/>
      <c r="C146" s="17" t="s">
        <v>23</v>
      </c>
      <c r="D146" s="17" t="s">
        <v>181</v>
      </c>
      <c r="E146" s="17" t="s">
        <v>27</v>
      </c>
      <c r="F146" s="17" t="s">
        <v>42</v>
      </c>
      <c r="G146" s="17" t="s">
        <v>27</v>
      </c>
      <c r="H146" s="17" t="s">
        <v>26</v>
      </c>
      <c r="I146" s="17" t="s">
        <v>183</v>
      </c>
      <c r="J146" s="18" t="s">
        <v>197</v>
      </c>
      <c r="K146" s="11"/>
      <c r="L146" s="19">
        <f>L147</f>
        <v>1447</v>
      </c>
      <c r="M146" s="19">
        <f t="shared" ref="M146:O146" si="66">M147</f>
        <v>210.5</v>
      </c>
      <c r="N146" s="19">
        <f t="shared" si="66"/>
        <v>210.5</v>
      </c>
      <c r="O146" s="19">
        <f t="shared" si="66"/>
        <v>218.82098999999999</v>
      </c>
      <c r="P146" s="20"/>
    </row>
    <row r="147" spans="1:16" ht="102" x14ac:dyDescent="0.25">
      <c r="A147" s="11" t="s">
        <v>22</v>
      </c>
      <c r="B147" s="17" t="s">
        <v>186</v>
      </c>
      <c r="C147" s="17" t="s">
        <v>23</v>
      </c>
      <c r="D147" s="17" t="s">
        <v>181</v>
      </c>
      <c r="E147" s="17" t="s">
        <v>27</v>
      </c>
      <c r="F147" s="17" t="s">
        <v>198</v>
      </c>
      <c r="G147" s="17" t="s">
        <v>27</v>
      </c>
      <c r="H147" s="17" t="s">
        <v>26</v>
      </c>
      <c r="I147" s="17" t="s">
        <v>183</v>
      </c>
      <c r="J147" s="18" t="s">
        <v>394</v>
      </c>
      <c r="K147" s="11" t="s">
        <v>187</v>
      </c>
      <c r="L147" s="19">
        <v>1447</v>
      </c>
      <c r="M147" s="19">
        <v>210.5</v>
      </c>
      <c r="N147" s="19">
        <v>210.5</v>
      </c>
      <c r="O147" s="19">
        <v>218.82098999999999</v>
      </c>
      <c r="P147" s="20"/>
    </row>
    <row r="148" spans="1:16" ht="76.5" x14ac:dyDescent="0.25">
      <c r="A148" s="11" t="s">
        <v>22</v>
      </c>
      <c r="B148" s="17"/>
      <c r="C148" s="17" t="s">
        <v>23</v>
      </c>
      <c r="D148" s="17" t="s">
        <v>181</v>
      </c>
      <c r="E148" s="17" t="s">
        <v>27</v>
      </c>
      <c r="F148" s="21">
        <v>100</v>
      </c>
      <c r="G148" s="17" t="s">
        <v>27</v>
      </c>
      <c r="H148" s="17" t="s">
        <v>26</v>
      </c>
      <c r="I148" s="17" t="s">
        <v>183</v>
      </c>
      <c r="J148" s="18" t="s">
        <v>199</v>
      </c>
      <c r="K148" s="11"/>
      <c r="L148" s="19">
        <f>L149</f>
        <v>0</v>
      </c>
      <c r="M148" s="19">
        <f t="shared" ref="M148:O148" si="67">M149</f>
        <v>1.5</v>
      </c>
      <c r="N148" s="19">
        <f t="shared" si="67"/>
        <v>1.5</v>
      </c>
      <c r="O148" s="19">
        <f t="shared" si="67"/>
        <v>1.5</v>
      </c>
      <c r="P148" s="20"/>
    </row>
    <row r="149" spans="1:16" ht="102" x14ac:dyDescent="0.25">
      <c r="A149" s="11" t="s">
        <v>22</v>
      </c>
      <c r="B149" s="17">
        <v>836</v>
      </c>
      <c r="C149" s="17" t="s">
        <v>23</v>
      </c>
      <c r="D149" s="17" t="s">
        <v>181</v>
      </c>
      <c r="E149" s="17" t="s">
        <v>27</v>
      </c>
      <c r="F149" s="21">
        <v>103</v>
      </c>
      <c r="G149" s="17" t="s">
        <v>27</v>
      </c>
      <c r="H149" s="17" t="s">
        <v>26</v>
      </c>
      <c r="I149" s="17" t="s">
        <v>183</v>
      </c>
      <c r="J149" s="18" t="s">
        <v>200</v>
      </c>
      <c r="K149" s="11" t="s">
        <v>187</v>
      </c>
      <c r="L149" s="19">
        <v>0</v>
      </c>
      <c r="M149" s="19">
        <v>1.5</v>
      </c>
      <c r="N149" s="19">
        <v>1.5</v>
      </c>
      <c r="O149" s="19">
        <v>1.5</v>
      </c>
      <c r="P149" s="20"/>
    </row>
    <row r="150" spans="1:16" s="6" customFormat="1" ht="63.75" x14ac:dyDescent="0.25">
      <c r="A150" s="11" t="s">
        <v>22</v>
      </c>
      <c r="B150" s="17"/>
      <c r="C150" s="17" t="s">
        <v>23</v>
      </c>
      <c r="D150" s="17" t="s">
        <v>181</v>
      </c>
      <c r="E150" s="17" t="s">
        <v>27</v>
      </c>
      <c r="F150" s="21" t="s">
        <v>29</v>
      </c>
      <c r="G150" s="17" t="s">
        <v>27</v>
      </c>
      <c r="H150" s="17" t="s">
        <v>26</v>
      </c>
      <c r="I150" s="17" t="s">
        <v>183</v>
      </c>
      <c r="J150" s="18" t="s">
        <v>201</v>
      </c>
      <c r="K150" s="11"/>
      <c r="L150" s="19">
        <f>L151</f>
        <v>0</v>
      </c>
      <c r="M150" s="19">
        <f t="shared" ref="M150:O150" si="68">M151</f>
        <v>5</v>
      </c>
      <c r="N150" s="19">
        <f t="shared" si="68"/>
        <v>5</v>
      </c>
      <c r="O150" s="19">
        <f t="shared" si="68"/>
        <v>5.08622</v>
      </c>
      <c r="P150" s="22"/>
    </row>
    <row r="151" spans="1:16" s="6" customFormat="1" ht="89.25" x14ac:dyDescent="0.25">
      <c r="A151" s="11" t="s">
        <v>22</v>
      </c>
      <c r="B151" s="17">
        <v>836</v>
      </c>
      <c r="C151" s="17" t="s">
        <v>23</v>
      </c>
      <c r="D151" s="17" t="s">
        <v>181</v>
      </c>
      <c r="E151" s="17" t="s">
        <v>27</v>
      </c>
      <c r="F151" s="21" t="s">
        <v>202</v>
      </c>
      <c r="G151" s="17" t="s">
        <v>27</v>
      </c>
      <c r="H151" s="17" t="s">
        <v>26</v>
      </c>
      <c r="I151" s="17" t="s">
        <v>183</v>
      </c>
      <c r="J151" s="18" t="s">
        <v>395</v>
      </c>
      <c r="K151" s="11" t="s">
        <v>187</v>
      </c>
      <c r="L151" s="19">
        <v>0</v>
      </c>
      <c r="M151" s="19">
        <v>5</v>
      </c>
      <c r="N151" s="19">
        <v>5</v>
      </c>
      <c r="O151" s="19">
        <v>5.08622</v>
      </c>
      <c r="P151" s="22"/>
    </row>
    <row r="152" spans="1:16" ht="63.75" x14ac:dyDescent="0.25">
      <c r="A152" s="11" t="s">
        <v>22</v>
      </c>
      <c r="B152" s="17"/>
      <c r="C152" s="17" t="s">
        <v>23</v>
      </c>
      <c r="D152" s="17" t="s">
        <v>181</v>
      </c>
      <c r="E152" s="17" t="s">
        <v>27</v>
      </c>
      <c r="F152" s="17" t="s">
        <v>91</v>
      </c>
      <c r="G152" s="17" t="s">
        <v>27</v>
      </c>
      <c r="H152" s="17" t="s">
        <v>26</v>
      </c>
      <c r="I152" s="17" t="s">
        <v>183</v>
      </c>
      <c r="J152" s="18" t="s">
        <v>203</v>
      </c>
      <c r="K152" s="11"/>
      <c r="L152" s="19">
        <f t="shared" ref="L152:O152" si="69">L153</f>
        <v>66</v>
      </c>
      <c r="M152" s="19">
        <f t="shared" si="69"/>
        <v>82</v>
      </c>
      <c r="N152" s="19">
        <f t="shared" si="69"/>
        <v>82</v>
      </c>
      <c r="O152" s="19">
        <f t="shared" si="69"/>
        <v>82.005769999999998</v>
      </c>
      <c r="P152" s="20"/>
    </row>
    <row r="153" spans="1:16" ht="89.25" x14ac:dyDescent="0.25">
      <c r="A153" s="11" t="s">
        <v>22</v>
      </c>
      <c r="B153" s="17" t="s">
        <v>81</v>
      </c>
      <c r="C153" s="17" t="s">
        <v>23</v>
      </c>
      <c r="D153" s="17" t="s">
        <v>181</v>
      </c>
      <c r="E153" s="17" t="s">
        <v>27</v>
      </c>
      <c r="F153" s="17" t="s">
        <v>204</v>
      </c>
      <c r="G153" s="17" t="s">
        <v>27</v>
      </c>
      <c r="H153" s="17" t="s">
        <v>26</v>
      </c>
      <c r="I153" s="17" t="s">
        <v>183</v>
      </c>
      <c r="J153" s="18" t="s">
        <v>205</v>
      </c>
      <c r="K153" s="11" t="s">
        <v>83</v>
      </c>
      <c r="L153" s="19">
        <v>66</v>
      </c>
      <c r="M153" s="19">
        <v>82</v>
      </c>
      <c r="N153" s="19">
        <v>82</v>
      </c>
      <c r="O153" s="19">
        <v>82.005769999999998</v>
      </c>
      <c r="P153" s="20"/>
    </row>
    <row r="154" spans="1:16" s="6" customFormat="1" ht="63.75" x14ac:dyDescent="0.25">
      <c r="A154" s="11" t="s">
        <v>22</v>
      </c>
      <c r="B154" s="17"/>
      <c r="C154" s="17" t="s">
        <v>23</v>
      </c>
      <c r="D154" s="17" t="s">
        <v>181</v>
      </c>
      <c r="E154" s="17" t="s">
        <v>27</v>
      </c>
      <c r="F154" s="21" t="s">
        <v>133</v>
      </c>
      <c r="G154" s="17" t="s">
        <v>27</v>
      </c>
      <c r="H154" s="17" t="s">
        <v>26</v>
      </c>
      <c r="I154" s="17" t="s">
        <v>183</v>
      </c>
      <c r="J154" s="18" t="s">
        <v>206</v>
      </c>
      <c r="K154" s="11"/>
      <c r="L154" s="19">
        <f>L155</f>
        <v>1</v>
      </c>
      <c r="M154" s="19">
        <f t="shared" ref="M154:O154" si="70">M155</f>
        <v>1.5</v>
      </c>
      <c r="N154" s="19">
        <f t="shared" si="70"/>
        <v>1.5</v>
      </c>
      <c r="O154" s="19">
        <f t="shared" si="70"/>
        <v>1.5</v>
      </c>
      <c r="P154" s="22"/>
    </row>
    <row r="155" spans="1:16" s="6" customFormat="1" ht="89.25" x14ac:dyDescent="0.25">
      <c r="A155" s="11" t="s">
        <v>22</v>
      </c>
      <c r="B155" s="17" t="s">
        <v>186</v>
      </c>
      <c r="C155" s="17" t="s">
        <v>23</v>
      </c>
      <c r="D155" s="17" t="s">
        <v>181</v>
      </c>
      <c r="E155" s="17" t="s">
        <v>27</v>
      </c>
      <c r="F155" s="21" t="s">
        <v>207</v>
      </c>
      <c r="G155" s="17" t="s">
        <v>27</v>
      </c>
      <c r="H155" s="17" t="s">
        <v>26</v>
      </c>
      <c r="I155" s="17" t="s">
        <v>183</v>
      </c>
      <c r="J155" s="18" t="s">
        <v>396</v>
      </c>
      <c r="K155" s="11" t="s">
        <v>187</v>
      </c>
      <c r="L155" s="19">
        <v>1</v>
      </c>
      <c r="M155" s="19">
        <v>1.5</v>
      </c>
      <c r="N155" s="19">
        <v>1.5</v>
      </c>
      <c r="O155" s="19">
        <v>1.5</v>
      </c>
      <c r="P155" s="22"/>
    </row>
    <row r="156" spans="1:16" ht="76.5" x14ac:dyDescent="0.25">
      <c r="A156" s="11" t="s">
        <v>22</v>
      </c>
      <c r="B156" s="17"/>
      <c r="C156" s="17" t="s">
        <v>23</v>
      </c>
      <c r="D156" s="17" t="s">
        <v>181</v>
      </c>
      <c r="E156" s="17" t="s">
        <v>27</v>
      </c>
      <c r="F156" s="17" t="s">
        <v>183</v>
      </c>
      <c r="G156" s="17" t="s">
        <v>27</v>
      </c>
      <c r="H156" s="17" t="s">
        <v>26</v>
      </c>
      <c r="I156" s="17" t="s">
        <v>183</v>
      </c>
      <c r="J156" s="18" t="s">
        <v>208</v>
      </c>
      <c r="K156" s="11"/>
      <c r="L156" s="19">
        <f t="shared" ref="L156:O156" si="71">L157</f>
        <v>770.4</v>
      </c>
      <c r="M156" s="19">
        <f t="shared" si="71"/>
        <v>1241.7</v>
      </c>
      <c r="N156" s="19">
        <f t="shared" si="71"/>
        <v>1241.7</v>
      </c>
      <c r="O156" s="19">
        <f t="shared" si="71"/>
        <v>1248.21489</v>
      </c>
      <c r="P156" s="20"/>
    </row>
    <row r="157" spans="1:16" ht="114.75" x14ac:dyDescent="0.25">
      <c r="A157" s="11" t="s">
        <v>22</v>
      </c>
      <c r="B157" s="17" t="s">
        <v>186</v>
      </c>
      <c r="C157" s="17" t="s">
        <v>23</v>
      </c>
      <c r="D157" s="17" t="s">
        <v>181</v>
      </c>
      <c r="E157" s="17" t="s">
        <v>27</v>
      </c>
      <c r="F157" s="17" t="s">
        <v>209</v>
      </c>
      <c r="G157" s="17" t="s">
        <v>27</v>
      </c>
      <c r="H157" s="17" t="s">
        <v>26</v>
      </c>
      <c r="I157" s="17" t="s">
        <v>183</v>
      </c>
      <c r="J157" s="18" t="s">
        <v>397</v>
      </c>
      <c r="K157" s="11" t="s">
        <v>187</v>
      </c>
      <c r="L157" s="19">
        <v>770.4</v>
      </c>
      <c r="M157" s="19">
        <v>1241.7</v>
      </c>
      <c r="N157" s="19">
        <v>1241.7</v>
      </c>
      <c r="O157" s="19">
        <v>1248.21489</v>
      </c>
      <c r="P157" s="20"/>
    </row>
    <row r="158" spans="1:16" ht="76.5" x14ac:dyDescent="0.25">
      <c r="A158" s="11" t="s">
        <v>22</v>
      </c>
      <c r="B158" s="17"/>
      <c r="C158" s="17" t="s">
        <v>23</v>
      </c>
      <c r="D158" s="17" t="s">
        <v>181</v>
      </c>
      <c r="E158" s="17" t="s">
        <v>27</v>
      </c>
      <c r="F158" s="17" t="s">
        <v>82</v>
      </c>
      <c r="G158" s="17" t="s">
        <v>27</v>
      </c>
      <c r="H158" s="17" t="s">
        <v>26</v>
      </c>
      <c r="I158" s="17" t="s">
        <v>183</v>
      </c>
      <c r="J158" s="18" t="s">
        <v>210</v>
      </c>
      <c r="K158" s="11"/>
      <c r="L158" s="19">
        <f>L159</f>
        <v>4.7</v>
      </c>
      <c r="M158" s="19">
        <f t="shared" ref="M158:O158" si="72">M159</f>
        <v>36.4</v>
      </c>
      <c r="N158" s="19">
        <f t="shared" si="72"/>
        <v>36.4</v>
      </c>
      <c r="O158" s="19">
        <f t="shared" si="72"/>
        <v>36.602449999999997</v>
      </c>
      <c r="P158" s="20"/>
    </row>
    <row r="159" spans="1:16" ht="140.25" x14ac:dyDescent="0.25">
      <c r="A159" s="11" t="s">
        <v>22</v>
      </c>
      <c r="B159" s="17" t="s">
        <v>186</v>
      </c>
      <c r="C159" s="17" t="s">
        <v>23</v>
      </c>
      <c r="D159" s="17" t="s">
        <v>181</v>
      </c>
      <c r="E159" s="17" t="s">
        <v>27</v>
      </c>
      <c r="F159" s="17" t="s">
        <v>211</v>
      </c>
      <c r="G159" s="17" t="s">
        <v>27</v>
      </c>
      <c r="H159" s="17" t="s">
        <v>26</v>
      </c>
      <c r="I159" s="17" t="s">
        <v>183</v>
      </c>
      <c r="J159" s="18" t="s">
        <v>398</v>
      </c>
      <c r="K159" s="11" t="s">
        <v>187</v>
      </c>
      <c r="L159" s="19">
        <v>4.7</v>
      </c>
      <c r="M159" s="19">
        <v>36.4</v>
      </c>
      <c r="N159" s="19">
        <v>36.4</v>
      </c>
      <c r="O159" s="19">
        <v>36.602449999999997</v>
      </c>
      <c r="P159" s="20"/>
    </row>
    <row r="160" spans="1:16" ht="76.5" x14ac:dyDescent="0.25">
      <c r="A160" s="11" t="s">
        <v>22</v>
      </c>
      <c r="B160" s="17"/>
      <c r="C160" s="17" t="s">
        <v>23</v>
      </c>
      <c r="D160" s="17" t="s">
        <v>181</v>
      </c>
      <c r="E160" s="17" t="s">
        <v>27</v>
      </c>
      <c r="F160" s="17" t="s">
        <v>212</v>
      </c>
      <c r="G160" s="17" t="s">
        <v>27</v>
      </c>
      <c r="H160" s="17" t="s">
        <v>26</v>
      </c>
      <c r="I160" s="17" t="s">
        <v>183</v>
      </c>
      <c r="J160" s="18" t="s">
        <v>213</v>
      </c>
      <c r="K160" s="11"/>
      <c r="L160" s="19">
        <f t="shared" ref="L160:O160" si="73">L161</f>
        <v>0.5</v>
      </c>
      <c r="M160" s="19">
        <f t="shared" si="73"/>
        <v>7.2</v>
      </c>
      <c r="N160" s="19">
        <f t="shared" si="73"/>
        <v>7.2</v>
      </c>
      <c r="O160" s="19">
        <f t="shared" si="73"/>
        <v>7.2539999999999996</v>
      </c>
      <c r="P160" s="20"/>
    </row>
    <row r="161" spans="1:16" ht="102" x14ac:dyDescent="0.25">
      <c r="A161" s="11" t="s">
        <v>22</v>
      </c>
      <c r="B161" s="17" t="s">
        <v>186</v>
      </c>
      <c r="C161" s="17" t="s">
        <v>23</v>
      </c>
      <c r="D161" s="17" t="s">
        <v>181</v>
      </c>
      <c r="E161" s="17" t="s">
        <v>27</v>
      </c>
      <c r="F161" s="17" t="s">
        <v>214</v>
      </c>
      <c r="G161" s="17" t="s">
        <v>27</v>
      </c>
      <c r="H161" s="17" t="s">
        <v>26</v>
      </c>
      <c r="I161" s="17" t="s">
        <v>183</v>
      </c>
      <c r="J161" s="18" t="s">
        <v>399</v>
      </c>
      <c r="K161" s="11" t="s">
        <v>187</v>
      </c>
      <c r="L161" s="19">
        <v>0.5</v>
      </c>
      <c r="M161" s="19">
        <v>7.2</v>
      </c>
      <c r="N161" s="19">
        <v>7.2</v>
      </c>
      <c r="O161" s="19">
        <v>7.2539999999999996</v>
      </c>
      <c r="P161" s="20"/>
    </row>
    <row r="162" spans="1:16" ht="114.75" x14ac:dyDescent="0.25">
      <c r="A162" s="11" t="s">
        <v>22</v>
      </c>
      <c r="B162" s="17"/>
      <c r="C162" s="17" t="s">
        <v>23</v>
      </c>
      <c r="D162" s="17" t="s">
        <v>181</v>
      </c>
      <c r="E162" s="17" t="s">
        <v>27</v>
      </c>
      <c r="F162" s="26" t="s">
        <v>215</v>
      </c>
      <c r="G162" s="17" t="s">
        <v>27</v>
      </c>
      <c r="H162" s="17" t="s">
        <v>26</v>
      </c>
      <c r="I162" s="17" t="s">
        <v>183</v>
      </c>
      <c r="J162" s="18" t="s">
        <v>216</v>
      </c>
      <c r="K162" s="11"/>
      <c r="L162" s="19">
        <f>L163</f>
        <v>0</v>
      </c>
      <c r="M162" s="19">
        <f t="shared" ref="M162:O162" si="74">M163</f>
        <v>0</v>
      </c>
      <c r="N162" s="19">
        <f t="shared" si="74"/>
        <v>0</v>
      </c>
      <c r="O162" s="19">
        <f t="shared" si="74"/>
        <v>5.2700000000000004E-2</v>
      </c>
      <c r="P162" s="20"/>
    </row>
    <row r="163" spans="1:16" ht="140.25" x14ac:dyDescent="0.25">
      <c r="A163" s="11" t="s">
        <v>22</v>
      </c>
      <c r="B163" s="17" t="s">
        <v>186</v>
      </c>
      <c r="C163" s="17" t="s">
        <v>23</v>
      </c>
      <c r="D163" s="17" t="s">
        <v>181</v>
      </c>
      <c r="E163" s="17" t="s">
        <v>27</v>
      </c>
      <c r="F163" s="26" t="s">
        <v>217</v>
      </c>
      <c r="G163" s="17" t="s">
        <v>27</v>
      </c>
      <c r="H163" s="17" t="s">
        <v>26</v>
      </c>
      <c r="I163" s="17" t="s">
        <v>183</v>
      </c>
      <c r="J163" s="18" t="s">
        <v>400</v>
      </c>
      <c r="K163" s="11" t="s">
        <v>187</v>
      </c>
      <c r="L163" s="19">
        <v>0</v>
      </c>
      <c r="M163" s="19">
        <v>0</v>
      </c>
      <c r="N163" s="19">
        <v>0</v>
      </c>
      <c r="O163" s="19">
        <v>5.2700000000000004E-2</v>
      </c>
      <c r="P163" s="20"/>
    </row>
    <row r="164" spans="1:16" ht="63.75" x14ac:dyDescent="0.25">
      <c r="A164" s="11" t="s">
        <v>22</v>
      </c>
      <c r="B164" s="17"/>
      <c r="C164" s="17" t="s">
        <v>23</v>
      </c>
      <c r="D164" s="17" t="s">
        <v>181</v>
      </c>
      <c r="E164" s="17" t="s">
        <v>27</v>
      </c>
      <c r="F164" s="17" t="s">
        <v>218</v>
      </c>
      <c r="G164" s="17" t="s">
        <v>27</v>
      </c>
      <c r="H164" s="17" t="s">
        <v>26</v>
      </c>
      <c r="I164" s="17" t="s">
        <v>183</v>
      </c>
      <c r="J164" s="18" t="s">
        <v>219</v>
      </c>
      <c r="K164" s="11"/>
      <c r="L164" s="19">
        <f>SUM(L165:L167)</f>
        <v>214.40000000000003</v>
      </c>
      <c r="M164" s="19">
        <f t="shared" ref="M164:O164" si="75">SUM(M165:M167)</f>
        <v>232.4</v>
      </c>
      <c r="N164" s="19">
        <f t="shared" si="75"/>
        <v>232.4</v>
      </c>
      <c r="O164" s="19">
        <f t="shared" si="75"/>
        <v>232.58384000000001</v>
      </c>
      <c r="P164" s="20"/>
    </row>
    <row r="165" spans="1:16" ht="89.25" x14ac:dyDescent="0.25">
      <c r="A165" s="11" t="s">
        <v>22</v>
      </c>
      <c r="B165" s="17" t="s">
        <v>186</v>
      </c>
      <c r="C165" s="17" t="s">
        <v>23</v>
      </c>
      <c r="D165" s="17" t="s">
        <v>181</v>
      </c>
      <c r="E165" s="17" t="s">
        <v>27</v>
      </c>
      <c r="F165" s="17" t="s">
        <v>220</v>
      </c>
      <c r="G165" s="17" t="s">
        <v>27</v>
      </c>
      <c r="H165" s="17" t="s">
        <v>26</v>
      </c>
      <c r="I165" s="17" t="s">
        <v>183</v>
      </c>
      <c r="J165" s="18" t="s">
        <v>401</v>
      </c>
      <c r="K165" s="11" t="s">
        <v>187</v>
      </c>
      <c r="L165" s="19">
        <v>210.05</v>
      </c>
      <c r="M165" s="19">
        <v>230.4</v>
      </c>
      <c r="N165" s="19">
        <v>230.4</v>
      </c>
      <c r="O165" s="19">
        <v>230.58384000000001</v>
      </c>
      <c r="P165" s="20"/>
    </row>
    <row r="166" spans="1:16" ht="89.25" x14ac:dyDescent="0.25">
      <c r="A166" s="11" t="s">
        <v>22</v>
      </c>
      <c r="B166" s="17" t="s">
        <v>81</v>
      </c>
      <c r="C166" s="17" t="s">
        <v>23</v>
      </c>
      <c r="D166" s="17" t="s">
        <v>181</v>
      </c>
      <c r="E166" s="17" t="s">
        <v>27</v>
      </c>
      <c r="F166" s="17" t="s">
        <v>220</v>
      </c>
      <c r="G166" s="17" t="s">
        <v>27</v>
      </c>
      <c r="H166" s="17" t="s">
        <v>26</v>
      </c>
      <c r="I166" s="17" t="s">
        <v>183</v>
      </c>
      <c r="J166" s="18" t="s">
        <v>221</v>
      </c>
      <c r="K166" s="11" t="s">
        <v>83</v>
      </c>
      <c r="L166" s="19">
        <v>4.05</v>
      </c>
      <c r="M166" s="19">
        <v>2</v>
      </c>
      <c r="N166" s="19">
        <v>2</v>
      </c>
      <c r="O166" s="19">
        <v>2</v>
      </c>
      <c r="P166" s="20"/>
    </row>
    <row r="167" spans="1:16" ht="89.25" x14ac:dyDescent="0.25">
      <c r="A167" s="11" t="s">
        <v>22</v>
      </c>
      <c r="B167" s="17" t="s">
        <v>81</v>
      </c>
      <c r="C167" s="17" t="s">
        <v>23</v>
      </c>
      <c r="D167" s="17" t="s">
        <v>181</v>
      </c>
      <c r="E167" s="17" t="s">
        <v>27</v>
      </c>
      <c r="F167" s="17">
        <v>194</v>
      </c>
      <c r="G167" s="17" t="s">
        <v>27</v>
      </c>
      <c r="H167" s="17" t="s">
        <v>26</v>
      </c>
      <c r="I167" s="17" t="s">
        <v>183</v>
      </c>
      <c r="J167" s="18" t="s">
        <v>222</v>
      </c>
      <c r="K167" s="11" t="s">
        <v>83</v>
      </c>
      <c r="L167" s="19">
        <v>0.3</v>
      </c>
      <c r="M167" s="19">
        <v>0</v>
      </c>
      <c r="N167" s="19">
        <v>0</v>
      </c>
      <c r="O167" s="19">
        <v>0</v>
      </c>
      <c r="P167" s="20"/>
    </row>
    <row r="168" spans="1:16" ht="76.5" x14ac:dyDescent="0.25">
      <c r="A168" s="11" t="s">
        <v>22</v>
      </c>
      <c r="B168" s="17"/>
      <c r="C168" s="17" t="s">
        <v>23</v>
      </c>
      <c r="D168" s="17" t="s">
        <v>181</v>
      </c>
      <c r="E168" s="17" t="s">
        <v>27</v>
      </c>
      <c r="F168" s="17" t="s">
        <v>223</v>
      </c>
      <c r="G168" s="17" t="s">
        <v>27</v>
      </c>
      <c r="H168" s="17" t="s">
        <v>26</v>
      </c>
      <c r="I168" s="17" t="s">
        <v>183</v>
      </c>
      <c r="J168" s="18" t="s">
        <v>224</v>
      </c>
      <c r="K168" s="11"/>
      <c r="L168" s="19">
        <f>L169+L170</f>
        <v>94.2</v>
      </c>
      <c r="M168" s="19">
        <f t="shared" ref="M168:O168" si="76">M169+M170</f>
        <v>667.5</v>
      </c>
      <c r="N168" s="19">
        <f t="shared" si="76"/>
        <v>667.5</v>
      </c>
      <c r="O168" s="19">
        <f t="shared" si="76"/>
        <v>686.5079300000001</v>
      </c>
      <c r="P168" s="20"/>
    </row>
    <row r="169" spans="1:16" ht="102" x14ac:dyDescent="0.25">
      <c r="A169" s="11" t="s">
        <v>22</v>
      </c>
      <c r="B169" s="17" t="s">
        <v>186</v>
      </c>
      <c r="C169" s="17" t="s">
        <v>23</v>
      </c>
      <c r="D169" s="17" t="s">
        <v>181</v>
      </c>
      <c r="E169" s="17" t="s">
        <v>27</v>
      </c>
      <c r="F169" s="17" t="s">
        <v>225</v>
      </c>
      <c r="G169" s="17" t="s">
        <v>27</v>
      </c>
      <c r="H169" s="17" t="s">
        <v>26</v>
      </c>
      <c r="I169" s="17" t="s">
        <v>183</v>
      </c>
      <c r="J169" s="18" t="s">
        <v>402</v>
      </c>
      <c r="K169" s="11" t="s">
        <v>187</v>
      </c>
      <c r="L169" s="19">
        <v>76.7</v>
      </c>
      <c r="M169" s="19">
        <v>638.6</v>
      </c>
      <c r="N169" s="19">
        <v>638.6</v>
      </c>
      <c r="O169" s="19">
        <v>657.56441000000007</v>
      </c>
      <c r="P169" s="20"/>
    </row>
    <row r="170" spans="1:16" ht="102" x14ac:dyDescent="0.25">
      <c r="A170" s="11" t="s">
        <v>22</v>
      </c>
      <c r="B170" s="17" t="s">
        <v>81</v>
      </c>
      <c r="C170" s="17" t="s">
        <v>23</v>
      </c>
      <c r="D170" s="17" t="s">
        <v>181</v>
      </c>
      <c r="E170" s="17" t="s">
        <v>27</v>
      </c>
      <c r="F170" s="17" t="s">
        <v>225</v>
      </c>
      <c r="G170" s="17" t="s">
        <v>27</v>
      </c>
      <c r="H170" s="17" t="s">
        <v>26</v>
      </c>
      <c r="I170" s="17" t="s">
        <v>183</v>
      </c>
      <c r="J170" s="18" t="s">
        <v>226</v>
      </c>
      <c r="K170" s="11" t="s">
        <v>83</v>
      </c>
      <c r="L170" s="19">
        <v>17.5</v>
      </c>
      <c r="M170" s="19">
        <v>28.9</v>
      </c>
      <c r="N170" s="19">
        <v>28.9</v>
      </c>
      <c r="O170" s="19">
        <v>28.943519999999999</v>
      </c>
      <c r="P170" s="20"/>
    </row>
    <row r="171" spans="1:16" ht="127.5" x14ac:dyDescent="0.25">
      <c r="A171" s="11" t="s">
        <v>22</v>
      </c>
      <c r="B171" s="17"/>
      <c r="C171" s="17" t="s">
        <v>23</v>
      </c>
      <c r="D171" s="17" t="s">
        <v>181</v>
      </c>
      <c r="E171" s="17" t="s">
        <v>79</v>
      </c>
      <c r="F171" s="17" t="s">
        <v>25</v>
      </c>
      <c r="G171" s="17" t="s">
        <v>24</v>
      </c>
      <c r="H171" s="17" t="s">
        <v>26</v>
      </c>
      <c r="I171" s="17" t="s">
        <v>183</v>
      </c>
      <c r="J171" s="18" t="s">
        <v>227</v>
      </c>
      <c r="K171" s="11"/>
      <c r="L171" s="19">
        <f t="shared" ref="L171" si="77">L172+L179</f>
        <v>3755.2</v>
      </c>
      <c r="M171" s="19">
        <f t="shared" ref="M171:O171" si="78">M172+M179</f>
        <v>12337.199999999999</v>
      </c>
      <c r="N171" s="19">
        <f t="shared" si="78"/>
        <v>12337.199999999999</v>
      </c>
      <c r="O171" s="19">
        <f t="shared" si="78"/>
        <v>12344.81818</v>
      </c>
      <c r="P171" s="20"/>
    </row>
    <row r="172" spans="1:16" ht="63.75" x14ac:dyDescent="0.25">
      <c r="A172" s="11" t="s">
        <v>22</v>
      </c>
      <c r="B172" s="17"/>
      <c r="C172" s="17" t="s">
        <v>23</v>
      </c>
      <c r="D172" s="17" t="s">
        <v>181</v>
      </c>
      <c r="E172" s="17" t="s">
        <v>79</v>
      </c>
      <c r="F172" s="17" t="s">
        <v>37</v>
      </c>
      <c r="G172" s="17" t="s">
        <v>24</v>
      </c>
      <c r="H172" s="17" t="s">
        <v>26</v>
      </c>
      <c r="I172" s="17" t="s">
        <v>183</v>
      </c>
      <c r="J172" s="18" t="s">
        <v>228</v>
      </c>
      <c r="K172" s="11"/>
      <c r="L172" s="19">
        <f>SUM(L173:L178)</f>
        <v>6</v>
      </c>
      <c r="M172" s="19">
        <f t="shared" ref="M172:O172" si="79">SUM(M173:M178)</f>
        <v>1921.7999999999997</v>
      </c>
      <c r="N172" s="19">
        <f t="shared" si="79"/>
        <v>1921.7999999999997</v>
      </c>
      <c r="O172" s="19">
        <f t="shared" si="79"/>
        <v>1922.11455</v>
      </c>
      <c r="P172" s="20"/>
    </row>
    <row r="173" spans="1:16" ht="89.25" x14ac:dyDescent="0.25">
      <c r="A173" s="11" t="s">
        <v>22</v>
      </c>
      <c r="B173" s="17" t="s">
        <v>81</v>
      </c>
      <c r="C173" s="17" t="s">
        <v>23</v>
      </c>
      <c r="D173" s="17" t="s">
        <v>181</v>
      </c>
      <c r="E173" s="17" t="s">
        <v>79</v>
      </c>
      <c r="F173" s="17" t="s">
        <v>37</v>
      </c>
      <c r="G173" s="17" t="s">
        <v>62</v>
      </c>
      <c r="H173" s="17" t="s">
        <v>26</v>
      </c>
      <c r="I173" s="17" t="s">
        <v>183</v>
      </c>
      <c r="J173" s="18" t="s">
        <v>229</v>
      </c>
      <c r="K173" s="11" t="s">
        <v>83</v>
      </c>
      <c r="L173" s="19">
        <v>6</v>
      </c>
      <c r="M173" s="19">
        <v>701.9</v>
      </c>
      <c r="N173" s="19">
        <v>701.9</v>
      </c>
      <c r="O173" s="19">
        <v>701.95573999999999</v>
      </c>
      <c r="P173" s="20"/>
    </row>
    <row r="174" spans="1:16" ht="89.25" x14ac:dyDescent="0.25">
      <c r="A174" s="11" t="s">
        <v>22</v>
      </c>
      <c r="B174" s="21">
        <v>905</v>
      </c>
      <c r="C174" s="17" t="s">
        <v>23</v>
      </c>
      <c r="D174" s="17" t="s">
        <v>181</v>
      </c>
      <c r="E174" s="17" t="s">
        <v>79</v>
      </c>
      <c r="F174" s="17" t="s">
        <v>37</v>
      </c>
      <c r="G174" s="17" t="s">
        <v>62</v>
      </c>
      <c r="H174" s="17" t="s">
        <v>26</v>
      </c>
      <c r="I174" s="17" t="s">
        <v>183</v>
      </c>
      <c r="J174" s="18" t="s">
        <v>229</v>
      </c>
      <c r="K174" s="11" t="s">
        <v>150</v>
      </c>
      <c r="L174" s="19">
        <v>0</v>
      </c>
      <c r="M174" s="19">
        <v>0.5</v>
      </c>
      <c r="N174" s="19">
        <v>0.5</v>
      </c>
      <c r="O174" s="19">
        <v>0.51555999999999991</v>
      </c>
      <c r="P174" s="20"/>
    </row>
    <row r="175" spans="1:16" ht="89.25" x14ac:dyDescent="0.25">
      <c r="A175" s="11" t="s">
        <v>22</v>
      </c>
      <c r="B175" s="17" t="s">
        <v>141</v>
      </c>
      <c r="C175" s="17" t="s">
        <v>23</v>
      </c>
      <c r="D175" s="17" t="s">
        <v>181</v>
      </c>
      <c r="E175" s="17" t="s">
        <v>79</v>
      </c>
      <c r="F175" s="17" t="s">
        <v>37</v>
      </c>
      <c r="G175" s="17" t="s">
        <v>62</v>
      </c>
      <c r="H175" s="17" t="s">
        <v>26</v>
      </c>
      <c r="I175" s="17" t="s">
        <v>183</v>
      </c>
      <c r="J175" s="18" t="s">
        <v>229</v>
      </c>
      <c r="K175" s="11" t="s">
        <v>142</v>
      </c>
      <c r="L175" s="19">
        <v>0</v>
      </c>
      <c r="M175" s="19">
        <v>1208.7</v>
      </c>
      <c r="N175" s="19">
        <v>1208.7</v>
      </c>
      <c r="O175" s="19">
        <v>1208.7217499999999</v>
      </c>
      <c r="P175" s="20"/>
    </row>
    <row r="176" spans="1:16" ht="89.25" x14ac:dyDescent="0.25">
      <c r="A176" s="11" t="s">
        <v>22</v>
      </c>
      <c r="B176" s="21" t="s">
        <v>153</v>
      </c>
      <c r="C176" s="17" t="s">
        <v>23</v>
      </c>
      <c r="D176" s="17" t="s">
        <v>181</v>
      </c>
      <c r="E176" s="17" t="s">
        <v>79</v>
      </c>
      <c r="F176" s="17" t="s">
        <v>37</v>
      </c>
      <c r="G176" s="17" t="s">
        <v>62</v>
      </c>
      <c r="H176" s="17" t="s">
        <v>26</v>
      </c>
      <c r="I176" s="17" t="s">
        <v>183</v>
      </c>
      <c r="J176" s="18" t="s">
        <v>229</v>
      </c>
      <c r="K176" s="11" t="s">
        <v>154</v>
      </c>
      <c r="L176" s="19">
        <v>0</v>
      </c>
      <c r="M176" s="19">
        <v>9.6</v>
      </c>
      <c r="N176" s="19">
        <v>9.6</v>
      </c>
      <c r="O176" s="19">
        <v>9.6819699999999997</v>
      </c>
      <c r="P176" s="20"/>
    </row>
    <row r="177" spans="1:16" ht="89.25" x14ac:dyDescent="0.25">
      <c r="A177" s="11" t="s">
        <v>22</v>
      </c>
      <c r="B177" s="21">
        <v>929</v>
      </c>
      <c r="C177" s="17" t="s">
        <v>23</v>
      </c>
      <c r="D177" s="17" t="s">
        <v>181</v>
      </c>
      <c r="E177" s="17" t="s">
        <v>79</v>
      </c>
      <c r="F177" s="17" t="s">
        <v>37</v>
      </c>
      <c r="G177" s="17" t="s">
        <v>62</v>
      </c>
      <c r="H177" s="17" t="s">
        <v>26</v>
      </c>
      <c r="I177" s="17" t="s">
        <v>183</v>
      </c>
      <c r="J177" s="18" t="s">
        <v>229</v>
      </c>
      <c r="K177" s="11" t="s">
        <v>158</v>
      </c>
      <c r="L177" s="19">
        <v>0</v>
      </c>
      <c r="M177" s="19">
        <v>1</v>
      </c>
      <c r="N177" s="19">
        <v>1</v>
      </c>
      <c r="O177" s="19">
        <v>1.0468900000000001</v>
      </c>
      <c r="P177" s="20"/>
    </row>
    <row r="178" spans="1:16" ht="89.25" x14ac:dyDescent="0.25">
      <c r="A178" s="11" t="s">
        <v>22</v>
      </c>
      <c r="B178" s="21">
        <v>953</v>
      </c>
      <c r="C178" s="17" t="s">
        <v>23</v>
      </c>
      <c r="D178" s="17" t="s">
        <v>181</v>
      </c>
      <c r="E178" s="17" t="s">
        <v>79</v>
      </c>
      <c r="F178" s="17" t="s">
        <v>37</v>
      </c>
      <c r="G178" s="17" t="s">
        <v>62</v>
      </c>
      <c r="H178" s="17" t="s">
        <v>26</v>
      </c>
      <c r="I178" s="17" t="s">
        <v>183</v>
      </c>
      <c r="J178" s="18" t="s">
        <v>229</v>
      </c>
      <c r="K178" s="11" t="s">
        <v>162</v>
      </c>
      <c r="L178" s="19">
        <v>0</v>
      </c>
      <c r="M178" s="19">
        <v>0.1</v>
      </c>
      <c r="N178" s="19">
        <v>0.1</v>
      </c>
      <c r="O178" s="19">
        <v>0.19263999999999998</v>
      </c>
      <c r="P178" s="20"/>
    </row>
    <row r="179" spans="1:16" ht="102" x14ac:dyDescent="0.25">
      <c r="A179" s="11" t="s">
        <v>22</v>
      </c>
      <c r="B179" s="17"/>
      <c r="C179" s="17" t="s">
        <v>23</v>
      </c>
      <c r="D179" s="17" t="s">
        <v>181</v>
      </c>
      <c r="E179" s="17" t="s">
        <v>79</v>
      </c>
      <c r="F179" s="17" t="s">
        <v>230</v>
      </c>
      <c r="G179" s="17" t="s">
        <v>24</v>
      </c>
      <c r="H179" s="17" t="s">
        <v>26</v>
      </c>
      <c r="I179" s="17" t="s">
        <v>183</v>
      </c>
      <c r="J179" s="18" t="s">
        <v>231</v>
      </c>
      <c r="K179" s="11"/>
      <c r="L179" s="19">
        <f>SUM(L180:L181)</f>
        <v>3749.2</v>
      </c>
      <c r="M179" s="19">
        <f t="shared" ref="M179:O179" si="80">SUM(M180:M181)</f>
        <v>10415.4</v>
      </c>
      <c r="N179" s="19">
        <f t="shared" si="80"/>
        <v>10415.4</v>
      </c>
      <c r="O179" s="19">
        <f t="shared" si="80"/>
        <v>10422.70363</v>
      </c>
      <c r="P179" s="20"/>
    </row>
    <row r="180" spans="1:16" ht="89.25" x14ac:dyDescent="0.25">
      <c r="A180" s="11" t="s">
        <v>22</v>
      </c>
      <c r="B180" s="17" t="s">
        <v>81</v>
      </c>
      <c r="C180" s="17" t="s">
        <v>23</v>
      </c>
      <c r="D180" s="17" t="s">
        <v>181</v>
      </c>
      <c r="E180" s="17" t="s">
        <v>79</v>
      </c>
      <c r="F180" s="17" t="s">
        <v>230</v>
      </c>
      <c r="G180" s="17" t="s">
        <v>62</v>
      </c>
      <c r="H180" s="17" t="s">
        <v>26</v>
      </c>
      <c r="I180" s="17" t="s">
        <v>183</v>
      </c>
      <c r="J180" s="18" t="s">
        <v>357</v>
      </c>
      <c r="K180" s="11" t="s">
        <v>83</v>
      </c>
      <c r="L180" s="19">
        <v>3707.5</v>
      </c>
      <c r="M180" s="19">
        <v>10415.4</v>
      </c>
      <c r="N180" s="19">
        <v>10415.4</v>
      </c>
      <c r="O180" s="19">
        <v>10422.70363</v>
      </c>
      <c r="P180" s="20"/>
    </row>
    <row r="181" spans="1:16" ht="89.25" x14ac:dyDescent="0.25">
      <c r="A181" s="11" t="s">
        <v>22</v>
      </c>
      <c r="B181" s="17" t="s">
        <v>151</v>
      </c>
      <c r="C181" s="17" t="s">
        <v>23</v>
      </c>
      <c r="D181" s="17" t="s">
        <v>181</v>
      </c>
      <c r="E181" s="17" t="s">
        <v>79</v>
      </c>
      <c r="F181" s="17" t="s">
        <v>230</v>
      </c>
      <c r="G181" s="17" t="s">
        <v>62</v>
      </c>
      <c r="H181" s="17" t="s">
        <v>26</v>
      </c>
      <c r="I181" s="17" t="s">
        <v>183</v>
      </c>
      <c r="J181" s="18" t="s">
        <v>357</v>
      </c>
      <c r="K181" s="11" t="s">
        <v>152</v>
      </c>
      <c r="L181" s="19">
        <v>41.7</v>
      </c>
      <c r="M181" s="19">
        <v>0</v>
      </c>
      <c r="N181" s="19">
        <v>0</v>
      </c>
      <c r="O181" s="19">
        <v>0</v>
      </c>
      <c r="P181" s="20"/>
    </row>
    <row r="182" spans="1:16" ht="76.5" x14ac:dyDescent="0.25">
      <c r="A182" s="11" t="s">
        <v>22</v>
      </c>
      <c r="B182" s="17"/>
      <c r="C182" s="17" t="s">
        <v>23</v>
      </c>
      <c r="D182" s="17" t="s">
        <v>181</v>
      </c>
      <c r="E182" s="17" t="s">
        <v>84</v>
      </c>
      <c r="F182" s="17" t="s">
        <v>25</v>
      </c>
      <c r="G182" s="17" t="s">
        <v>24</v>
      </c>
      <c r="H182" s="17" t="s">
        <v>26</v>
      </c>
      <c r="I182" s="17" t="s">
        <v>183</v>
      </c>
      <c r="J182" s="18" t="s">
        <v>232</v>
      </c>
      <c r="K182" s="11"/>
      <c r="L182" s="19">
        <f t="shared" ref="L182:O182" si="81">L183</f>
        <v>16.7</v>
      </c>
      <c r="M182" s="19">
        <f t="shared" si="81"/>
        <v>88.9</v>
      </c>
      <c r="N182" s="19">
        <f t="shared" si="81"/>
        <v>88.9</v>
      </c>
      <c r="O182" s="19">
        <f t="shared" si="81"/>
        <v>88.939800000000005</v>
      </c>
      <c r="P182" s="20"/>
    </row>
    <row r="183" spans="1:16" ht="63.75" x14ac:dyDescent="0.25">
      <c r="A183" s="11" t="s">
        <v>22</v>
      </c>
      <c r="B183" s="17" t="s">
        <v>81</v>
      </c>
      <c r="C183" s="17" t="s">
        <v>23</v>
      </c>
      <c r="D183" s="17" t="s">
        <v>181</v>
      </c>
      <c r="E183" s="17" t="s">
        <v>84</v>
      </c>
      <c r="F183" s="17" t="s">
        <v>40</v>
      </c>
      <c r="G183" s="17" t="s">
        <v>62</v>
      </c>
      <c r="H183" s="17" t="s">
        <v>26</v>
      </c>
      <c r="I183" s="17" t="s">
        <v>183</v>
      </c>
      <c r="J183" s="18" t="s">
        <v>233</v>
      </c>
      <c r="K183" s="11" t="s">
        <v>83</v>
      </c>
      <c r="L183" s="19">
        <v>16.7</v>
      </c>
      <c r="M183" s="19">
        <v>88.9</v>
      </c>
      <c r="N183" s="19">
        <v>88.9</v>
      </c>
      <c r="O183" s="19">
        <v>88.939800000000005</v>
      </c>
      <c r="P183" s="20"/>
    </row>
    <row r="184" spans="1:16" ht="38.25" x14ac:dyDescent="0.25">
      <c r="A184" s="11" t="s">
        <v>22</v>
      </c>
      <c r="B184" s="17"/>
      <c r="C184" s="17" t="s">
        <v>23</v>
      </c>
      <c r="D184" s="17" t="s">
        <v>181</v>
      </c>
      <c r="E184" s="17" t="s">
        <v>234</v>
      </c>
      <c r="F184" s="17" t="s">
        <v>25</v>
      </c>
      <c r="G184" s="17" t="s">
        <v>24</v>
      </c>
      <c r="H184" s="17" t="s">
        <v>26</v>
      </c>
      <c r="I184" s="17" t="s">
        <v>183</v>
      </c>
      <c r="J184" s="18" t="s">
        <v>235</v>
      </c>
      <c r="K184" s="11"/>
      <c r="L184" s="19">
        <f t="shared" ref="L184" si="82">L185+L187+L189</f>
        <v>78.599999999999994</v>
      </c>
      <c r="M184" s="19">
        <f t="shared" ref="M184:O184" si="83">M185+M187+M189</f>
        <v>521.9</v>
      </c>
      <c r="N184" s="19">
        <f t="shared" si="83"/>
        <v>521.9</v>
      </c>
      <c r="O184" s="19">
        <f t="shared" si="83"/>
        <v>522.22248000000002</v>
      </c>
      <c r="P184" s="20"/>
    </row>
    <row r="185" spans="1:16" s="6" customFormat="1" ht="114.75" x14ac:dyDescent="0.25">
      <c r="A185" s="11" t="s">
        <v>22</v>
      </c>
      <c r="B185" s="17"/>
      <c r="C185" s="17" t="s">
        <v>23</v>
      </c>
      <c r="D185" s="17" t="s">
        <v>181</v>
      </c>
      <c r="E185" s="17" t="s">
        <v>234</v>
      </c>
      <c r="F185" s="21" t="s">
        <v>39</v>
      </c>
      <c r="G185" s="17" t="s">
        <v>62</v>
      </c>
      <c r="H185" s="17" t="s">
        <v>26</v>
      </c>
      <c r="I185" s="17" t="s">
        <v>183</v>
      </c>
      <c r="J185" s="18" t="s">
        <v>236</v>
      </c>
      <c r="K185" s="11"/>
      <c r="L185" s="19">
        <f>L186</f>
        <v>0</v>
      </c>
      <c r="M185" s="19">
        <f t="shared" ref="M185:O185" si="84">M186</f>
        <v>304.60000000000002</v>
      </c>
      <c r="N185" s="19">
        <f t="shared" si="84"/>
        <v>304.60000000000002</v>
      </c>
      <c r="O185" s="19">
        <f t="shared" si="84"/>
        <v>304.67670000000004</v>
      </c>
      <c r="P185" s="20"/>
    </row>
    <row r="186" spans="1:16" s="6" customFormat="1" ht="76.5" x14ac:dyDescent="0.25">
      <c r="A186" s="11" t="s">
        <v>22</v>
      </c>
      <c r="B186" s="17" t="s">
        <v>81</v>
      </c>
      <c r="C186" s="17" t="s">
        <v>23</v>
      </c>
      <c r="D186" s="17" t="s">
        <v>181</v>
      </c>
      <c r="E186" s="17" t="s">
        <v>234</v>
      </c>
      <c r="F186" s="21" t="s">
        <v>237</v>
      </c>
      <c r="G186" s="17" t="s">
        <v>62</v>
      </c>
      <c r="H186" s="17" t="s">
        <v>26</v>
      </c>
      <c r="I186" s="17" t="s">
        <v>183</v>
      </c>
      <c r="J186" s="18" t="s">
        <v>238</v>
      </c>
      <c r="K186" s="11" t="s">
        <v>83</v>
      </c>
      <c r="L186" s="19">
        <v>0</v>
      </c>
      <c r="M186" s="19">
        <v>304.60000000000002</v>
      </c>
      <c r="N186" s="19">
        <v>304.60000000000002</v>
      </c>
      <c r="O186" s="19">
        <v>304.67670000000004</v>
      </c>
      <c r="P186" s="20"/>
    </row>
    <row r="187" spans="1:16" s="6" customFormat="1" ht="38.25" x14ac:dyDescent="0.25">
      <c r="A187" s="11" t="s">
        <v>22</v>
      </c>
      <c r="B187" s="17"/>
      <c r="C187" s="17" t="s">
        <v>23</v>
      </c>
      <c r="D187" s="17" t="s">
        <v>181</v>
      </c>
      <c r="E187" s="17" t="s">
        <v>234</v>
      </c>
      <c r="F187" s="21" t="s">
        <v>144</v>
      </c>
      <c r="G187" s="17" t="s">
        <v>24</v>
      </c>
      <c r="H187" s="17" t="s">
        <v>26</v>
      </c>
      <c r="I187" s="17" t="s">
        <v>183</v>
      </c>
      <c r="J187" s="18" t="s">
        <v>239</v>
      </c>
      <c r="K187" s="11"/>
      <c r="L187" s="19">
        <f>L188</f>
        <v>0</v>
      </c>
      <c r="M187" s="19">
        <f t="shared" ref="M187:O187" si="85">M188</f>
        <v>25</v>
      </c>
      <c r="N187" s="19">
        <f t="shared" si="85"/>
        <v>25</v>
      </c>
      <c r="O187" s="19">
        <f t="shared" si="85"/>
        <v>25</v>
      </c>
      <c r="P187" s="20"/>
    </row>
    <row r="188" spans="1:16" s="6" customFormat="1" ht="178.5" x14ac:dyDescent="0.25">
      <c r="A188" s="11" t="s">
        <v>22</v>
      </c>
      <c r="B188" s="21" t="s">
        <v>240</v>
      </c>
      <c r="C188" s="17" t="s">
        <v>23</v>
      </c>
      <c r="D188" s="17" t="s">
        <v>181</v>
      </c>
      <c r="E188" s="17" t="s">
        <v>234</v>
      </c>
      <c r="F188" s="21" t="s">
        <v>241</v>
      </c>
      <c r="G188" s="17" t="s">
        <v>62</v>
      </c>
      <c r="H188" s="17" t="s">
        <v>26</v>
      </c>
      <c r="I188" s="17" t="s">
        <v>183</v>
      </c>
      <c r="J188" s="18" t="s">
        <v>242</v>
      </c>
      <c r="K188" s="11" t="s">
        <v>243</v>
      </c>
      <c r="L188" s="19">
        <v>0</v>
      </c>
      <c r="M188" s="19">
        <v>25</v>
      </c>
      <c r="N188" s="19">
        <v>25</v>
      </c>
      <c r="O188" s="19">
        <v>25</v>
      </c>
      <c r="P188" s="20"/>
    </row>
    <row r="189" spans="1:16" ht="76.5" x14ac:dyDescent="0.25">
      <c r="A189" s="11" t="s">
        <v>22</v>
      </c>
      <c r="B189" s="17"/>
      <c r="C189" s="17" t="s">
        <v>23</v>
      </c>
      <c r="D189" s="17" t="s">
        <v>181</v>
      </c>
      <c r="E189" s="17" t="s">
        <v>234</v>
      </c>
      <c r="F189" s="17" t="s">
        <v>91</v>
      </c>
      <c r="G189" s="17" t="s">
        <v>24</v>
      </c>
      <c r="H189" s="17" t="s">
        <v>26</v>
      </c>
      <c r="I189" s="17" t="s">
        <v>183</v>
      </c>
      <c r="J189" s="18" t="s">
        <v>244</v>
      </c>
      <c r="K189" s="11"/>
      <c r="L189" s="19">
        <f>SUM(L190:L197)</f>
        <v>78.599999999999994</v>
      </c>
      <c r="M189" s="19">
        <f t="shared" ref="M189:O189" si="86">SUM(M190:M197)</f>
        <v>192.29999999999998</v>
      </c>
      <c r="N189" s="19">
        <f t="shared" si="86"/>
        <v>192.29999999999998</v>
      </c>
      <c r="O189" s="19">
        <f t="shared" si="86"/>
        <v>192.54577999999998</v>
      </c>
      <c r="P189" s="20"/>
    </row>
    <row r="190" spans="1:16" ht="76.5" x14ac:dyDescent="0.25">
      <c r="A190" s="11" t="s">
        <v>22</v>
      </c>
      <c r="B190" s="17" t="s">
        <v>245</v>
      </c>
      <c r="C190" s="17" t="s">
        <v>23</v>
      </c>
      <c r="D190" s="17" t="s">
        <v>181</v>
      </c>
      <c r="E190" s="17" t="s">
        <v>234</v>
      </c>
      <c r="F190" s="17" t="s">
        <v>204</v>
      </c>
      <c r="G190" s="17" t="s">
        <v>27</v>
      </c>
      <c r="H190" s="17" t="s">
        <v>26</v>
      </c>
      <c r="I190" s="17" t="s">
        <v>183</v>
      </c>
      <c r="J190" s="18" t="s">
        <v>403</v>
      </c>
      <c r="K190" s="11" t="s">
        <v>246</v>
      </c>
      <c r="L190" s="19">
        <v>20.7</v>
      </c>
      <c r="M190" s="19">
        <v>129.6</v>
      </c>
      <c r="N190" s="19">
        <v>129.6</v>
      </c>
      <c r="O190" s="19">
        <v>129.68602999999999</v>
      </c>
      <c r="P190" s="20"/>
    </row>
    <row r="191" spans="1:16" ht="76.5" x14ac:dyDescent="0.25">
      <c r="A191" s="11" t="s">
        <v>22</v>
      </c>
      <c r="B191" s="17" t="s">
        <v>247</v>
      </c>
      <c r="C191" s="17" t="s">
        <v>23</v>
      </c>
      <c r="D191" s="17" t="s">
        <v>181</v>
      </c>
      <c r="E191" s="17" t="s">
        <v>234</v>
      </c>
      <c r="F191" s="17" t="s">
        <v>204</v>
      </c>
      <c r="G191" s="17" t="s">
        <v>27</v>
      </c>
      <c r="H191" s="17" t="s">
        <v>26</v>
      </c>
      <c r="I191" s="17" t="s">
        <v>183</v>
      </c>
      <c r="J191" s="18" t="s">
        <v>403</v>
      </c>
      <c r="K191" s="11" t="s">
        <v>248</v>
      </c>
      <c r="L191" s="19">
        <v>43.9</v>
      </c>
      <c r="M191" s="19">
        <v>0</v>
      </c>
      <c r="N191" s="19">
        <v>0</v>
      </c>
      <c r="O191" s="19">
        <v>-0.113</v>
      </c>
      <c r="P191" s="20"/>
    </row>
    <row r="192" spans="1:16" ht="76.5" x14ac:dyDescent="0.25">
      <c r="A192" s="11" t="s">
        <v>22</v>
      </c>
      <c r="B192" s="21" t="s">
        <v>405</v>
      </c>
      <c r="C192" s="17" t="s">
        <v>23</v>
      </c>
      <c r="D192" s="17" t="s">
        <v>181</v>
      </c>
      <c r="E192" s="17" t="s">
        <v>234</v>
      </c>
      <c r="F192" s="17" t="s">
        <v>204</v>
      </c>
      <c r="G192" s="17" t="s">
        <v>27</v>
      </c>
      <c r="H192" s="17" t="s">
        <v>26</v>
      </c>
      <c r="I192" s="17" t="s">
        <v>183</v>
      </c>
      <c r="J192" s="18" t="s">
        <v>403</v>
      </c>
      <c r="K192" s="11" t="s">
        <v>406</v>
      </c>
      <c r="L192" s="19">
        <v>3</v>
      </c>
      <c r="M192" s="19">
        <v>0</v>
      </c>
      <c r="N192" s="19">
        <v>0</v>
      </c>
      <c r="O192" s="19">
        <v>0</v>
      </c>
      <c r="P192" s="20"/>
    </row>
    <row r="193" spans="1:16" ht="76.5" x14ac:dyDescent="0.25">
      <c r="A193" s="11" t="s">
        <v>22</v>
      </c>
      <c r="B193" s="17" t="s">
        <v>31</v>
      </c>
      <c r="C193" s="17" t="s">
        <v>23</v>
      </c>
      <c r="D193" s="17" t="s">
        <v>181</v>
      </c>
      <c r="E193" s="17" t="s">
        <v>234</v>
      </c>
      <c r="F193" s="17" t="s">
        <v>204</v>
      </c>
      <c r="G193" s="17" t="s">
        <v>27</v>
      </c>
      <c r="H193" s="17" t="s">
        <v>26</v>
      </c>
      <c r="I193" s="17" t="s">
        <v>183</v>
      </c>
      <c r="J193" s="18" t="s">
        <v>403</v>
      </c>
      <c r="K193" s="11" t="s">
        <v>34</v>
      </c>
      <c r="L193" s="19">
        <v>10</v>
      </c>
      <c r="M193" s="19">
        <v>0</v>
      </c>
      <c r="N193" s="19">
        <v>0</v>
      </c>
      <c r="O193" s="19">
        <v>0</v>
      </c>
      <c r="P193" s="20"/>
    </row>
    <row r="194" spans="1:16" ht="76.5" x14ac:dyDescent="0.25">
      <c r="A194" s="11" t="s">
        <v>22</v>
      </c>
      <c r="B194" s="17" t="s">
        <v>249</v>
      </c>
      <c r="C194" s="17" t="s">
        <v>23</v>
      </c>
      <c r="D194" s="17" t="s">
        <v>181</v>
      </c>
      <c r="E194" s="17" t="s">
        <v>234</v>
      </c>
      <c r="F194" s="17" t="s">
        <v>204</v>
      </c>
      <c r="G194" s="17" t="s">
        <v>27</v>
      </c>
      <c r="H194" s="17" t="s">
        <v>26</v>
      </c>
      <c r="I194" s="17" t="s">
        <v>183</v>
      </c>
      <c r="J194" s="18" t="s">
        <v>403</v>
      </c>
      <c r="K194" s="11" t="s">
        <v>250</v>
      </c>
      <c r="L194" s="19">
        <v>0</v>
      </c>
      <c r="M194" s="19">
        <v>61.5</v>
      </c>
      <c r="N194" s="19">
        <v>61.5</v>
      </c>
      <c r="O194" s="19">
        <v>61.684959999999997</v>
      </c>
      <c r="P194" s="20"/>
    </row>
    <row r="195" spans="1:16" ht="76.5" x14ac:dyDescent="0.25">
      <c r="A195" s="11" t="s">
        <v>22</v>
      </c>
      <c r="B195" s="17" t="s">
        <v>251</v>
      </c>
      <c r="C195" s="17" t="s">
        <v>23</v>
      </c>
      <c r="D195" s="17" t="s">
        <v>181</v>
      </c>
      <c r="E195" s="17" t="s">
        <v>234</v>
      </c>
      <c r="F195" s="17" t="s">
        <v>204</v>
      </c>
      <c r="G195" s="17" t="s">
        <v>27</v>
      </c>
      <c r="H195" s="17" t="s">
        <v>26</v>
      </c>
      <c r="I195" s="17" t="s">
        <v>183</v>
      </c>
      <c r="J195" s="18" t="s">
        <v>403</v>
      </c>
      <c r="K195" s="11" t="s">
        <v>252</v>
      </c>
      <c r="L195" s="19">
        <v>1</v>
      </c>
      <c r="M195" s="19">
        <v>0.5</v>
      </c>
      <c r="N195" s="19">
        <v>0.5</v>
      </c>
      <c r="O195" s="19">
        <v>0.5</v>
      </c>
      <c r="P195" s="20"/>
    </row>
    <row r="196" spans="1:16" ht="76.5" x14ac:dyDescent="0.25">
      <c r="A196" s="11" t="s">
        <v>22</v>
      </c>
      <c r="B196" s="17" t="s">
        <v>81</v>
      </c>
      <c r="C196" s="17" t="s">
        <v>23</v>
      </c>
      <c r="D196" s="17" t="s">
        <v>181</v>
      </c>
      <c r="E196" s="17" t="s">
        <v>234</v>
      </c>
      <c r="F196" s="17" t="s">
        <v>204</v>
      </c>
      <c r="G196" s="17" t="s">
        <v>27</v>
      </c>
      <c r="H196" s="17" t="s">
        <v>26</v>
      </c>
      <c r="I196" s="17" t="s">
        <v>183</v>
      </c>
      <c r="J196" s="18" t="s">
        <v>403</v>
      </c>
      <c r="K196" s="11" t="s">
        <v>83</v>
      </c>
      <c r="L196" s="19">
        <v>0</v>
      </c>
      <c r="M196" s="19">
        <v>0</v>
      </c>
      <c r="N196" s="19">
        <v>0</v>
      </c>
      <c r="O196" s="19">
        <v>2.9E-4</v>
      </c>
      <c r="P196" s="20"/>
    </row>
    <row r="197" spans="1:16" ht="89.25" x14ac:dyDescent="0.25">
      <c r="A197" s="11" t="s">
        <v>22</v>
      </c>
      <c r="B197" s="17" t="s">
        <v>31</v>
      </c>
      <c r="C197" s="17" t="s">
        <v>23</v>
      </c>
      <c r="D197" s="17" t="s">
        <v>181</v>
      </c>
      <c r="E197" s="17" t="s">
        <v>234</v>
      </c>
      <c r="F197" s="17" t="s">
        <v>253</v>
      </c>
      <c r="G197" s="17" t="s">
        <v>27</v>
      </c>
      <c r="H197" s="17" t="s">
        <v>26</v>
      </c>
      <c r="I197" s="17" t="s">
        <v>183</v>
      </c>
      <c r="J197" s="18" t="s">
        <v>254</v>
      </c>
      <c r="K197" s="11" t="s">
        <v>34</v>
      </c>
      <c r="L197" s="19">
        <v>0</v>
      </c>
      <c r="M197" s="19">
        <v>0.7</v>
      </c>
      <c r="N197" s="19">
        <v>0.7</v>
      </c>
      <c r="O197" s="19">
        <v>0.78749999999999998</v>
      </c>
      <c r="P197" s="20"/>
    </row>
    <row r="198" spans="1:16" ht="38.25" x14ac:dyDescent="0.25">
      <c r="A198" s="11" t="s">
        <v>22</v>
      </c>
      <c r="B198" s="17"/>
      <c r="C198" s="17" t="s">
        <v>23</v>
      </c>
      <c r="D198" s="17" t="s">
        <v>181</v>
      </c>
      <c r="E198" s="17" t="s">
        <v>89</v>
      </c>
      <c r="F198" s="17" t="s">
        <v>25</v>
      </c>
      <c r="G198" s="17" t="s">
        <v>27</v>
      </c>
      <c r="H198" s="17" t="s">
        <v>26</v>
      </c>
      <c r="I198" s="17" t="s">
        <v>183</v>
      </c>
      <c r="J198" s="18" t="s">
        <v>255</v>
      </c>
      <c r="K198" s="11"/>
      <c r="L198" s="19">
        <f>L199+L200</f>
        <v>0</v>
      </c>
      <c r="M198" s="19">
        <f t="shared" ref="M198:O198" si="87">M199+M200</f>
        <v>790</v>
      </c>
      <c r="N198" s="19">
        <f t="shared" si="87"/>
        <v>790</v>
      </c>
      <c r="O198" s="19">
        <f t="shared" si="87"/>
        <v>823.88373999999999</v>
      </c>
      <c r="P198" s="20"/>
    </row>
    <row r="199" spans="1:16" ht="127.5" x14ac:dyDescent="0.25">
      <c r="A199" s="11" t="s">
        <v>22</v>
      </c>
      <c r="B199" s="17" t="s">
        <v>127</v>
      </c>
      <c r="C199" s="17" t="s">
        <v>23</v>
      </c>
      <c r="D199" s="17" t="s">
        <v>181</v>
      </c>
      <c r="E199" s="17" t="s">
        <v>89</v>
      </c>
      <c r="F199" s="17" t="s">
        <v>41</v>
      </c>
      <c r="G199" s="17" t="s">
        <v>27</v>
      </c>
      <c r="H199" s="17" t="s">
        <v>26</v>
      </c>
      <c r="I199" s="17" t="s">
        <v>183</v>
      </c>
      <c r="J199" s="18" t="s">
        <v>256</v>
      </c>
      <c r="K199" s="11" t="s">
        <v>128</v>
      </c>
      <c r="L199" s="19">
        <v>0</v>
      </c>
      <c r="M199" s="19">
        <v>740</v>
      </c>
      <c r="N199" s="19">
        <v>740</v>
      </c>
      <c r="O199" s="19">
        <v>771.89112</v>
      </c>
      <c r="P199" s="20"/>
    </row>
    <row r="200" spans="1:16" ht="127.5" x14ac:dyDescent="0.25">
      <c r="A200" s="11" t="s">
        <v>22</v>
      </c>
      <c r="B200" s="21" t="s">
        <v>257</v>
      </c>
      <c r="C200" s="17" t="s">
        <v>23</v>
      </c>
      <c r="D200" s="17" t="s">
        <v>181</v>
      </c>
      <c r="E200" s="17" t="s">
        <v>89</v>
      </c>
      <c r="F200" s="17" t="s">
        <v>41</v>
      </c>
      <c r="G200" s="17" t="s">
        <v>27</v>
      </c>
      <c r="H200" s="17" t="s">
        <v>26</v>
      </c>
      <c r="I200" s="17" t="s">
        <v>183</v>
      </c>
      <c r="J200" s="18" t="s">
        <v>256</v>
      </c>
      <c r="K200" s="11" t="s">
        <v>258</v>
      </c>
      <c r="L200" s="19">
        <v>0</v>
      </c>
      <c r="M200" s="19">
        <v>50</v>
      </c>
      <c r="N200" s="19">
        <v>50</v>
      </c>
      <c r="O200" s="19">
        <v>51.992620000000002</v>
      </c>
      <c r="P200" s="20"/>
    </row>
    <row r="201" spans="1:16" ht="38.25" x14ac:dyDescent="0.25">
      <c r="A201" s="11" t="s">
        <v>22</v>
      </c>
      <c r="B201" s="17"/>
      <c r="C201" s="17" t="s">
        <v>23</v>
      </c>
      <c r="D201" s="17" t="s">
        <v>259</v>
      </c>
      <c r="E201" s="17" t="s">
        <v>24</v>
      </c>
      <c r="F201" s="17" t="s">
        <v>25</v>
      </c>
      <c r="G201" s="17" t="s">
        <v>24</v>
      </c>
      <c r="H201" s="17" t="s">
        <v>26</v>
      </c>
      <c r="I201" s="17" t="s">
        <v>25</v>
      </c>
      <c r="J201" s="18" t="s">
        <v>260</v>
      </c>
      <c r="K201" s="11"/>
      <c r="L201" s="19">
        <f>L202+L204</f>
        <v>0</v>
      </c>
      <c r="M201" s="19">
        <f t="shared" ref="M201:O201" si="88">M202+M204</f>
        <v>28.3</v>
      </c>
      <c r="N201" s="19">
        <f t="shared" si="88"/>
        <v>28.3</v>
      </c>
      <c r="O201" s="19">
        <f t="shared" si="88"/>
        <v>38.331099999999999</v>
      </c>
    </row>
    <row r="202" spans="1:16" ht="38.25" x14ac:dyDescent="0.25">
      <c r="A202" s="11" t="s">
        <v>22</v>
      </c>
      <c r="B202" s="17"/>
      <c r="C202" s="17" t="s">
        <v>23</v>
      </c>
      <c r="D202" s="17" t="s">
        <v>259</v>
      </c>
      <c r="E202" s="17" t="s">
        <v>27</v>
      </c>
      <c r="F202" s="17" t="s">
        <v>25</v>
      </c>
      <c r="G202" s="17" t="s">
        <v>24</v>
      </c>
      <c r="H202" s="17" t="s">
        <v>26</v>
      </c>
      <c r="I202" s="17" t="s">
        <v>215</v>
      </c>
      <c r="J202" s="18" t="s">
        <v>261</v>
      </c>
      <c r="K202" s="11"/>
      <c r="L202" s="19">
        <f>L203</f>
        <v>0</v>
      </c>
      <c r="M202" s="19">
        <f t="shared" ref="M202:O202" si="89">M203</f>
        <v>0</v>
      </c>
      <c r="N202" s="19">
        <f t="shared" si="89"/>
        <v>0</v>
      </c>
      <c r="O202" s="19">
        <f t="shared" si="89"/>
        <v>9.9670100000000001</v>
      </c>
    </row>
    <row r="203" spans="1:16" ht="38.25" x14ac:dyDescent="0.25">
      <c r="A203" s="11" t="s">
        <v>22</v>
      </c>
      <c r="B203" s="17" t="s">
        <v>81</v>
      </c>
      <c r="C203" s="17" t="s">
        <v>23</v>
      </c>
      <c r="D203" s="17" t="s">
        <v>259</v>
      </c>
      <c r="E203" s="17" t="s">
        <v>27</v>
      </c>
      <c r="F203" s="17" t="s">
        <v>41</v>
      </c>
      <c r="G203" s="17" t="s">
        <v>62</v>
      </c>
      <c r="H203" s="17" t="s">
        <v>26</v>
      </c>
      <c r="I203" s="17" t="s">
        <v>215</v>
      </c>
      <c r="J203" s="18" t="s">
        <v>262</v>
      </c>
      <c r="K203" s="11" t="s">
        <v>83</v>
      </c>
      <c r="L203" s="19">
        <v>0</v>
      </c>
      <c r="M203" s="19">
        <v>0</v>
      </c>
      <c r="N203" s="19">
        <v>0</v>
      </c>
      <c r="O203" s="19">
        <v>9.9670100000000001</v>
      </c>
    </row>
    <row r="204" spans="1:16" s="6" customFormat="1" ht="38.25" x14ac:dyDescent="0.25">
      <c r="A204" s="11" t="s">
        <v>22</v>
      </c>
      <c r="B204" s="17"/>
      <c r="C204" s="17" t="s">
        <v>23</v>
      </c>
      <c r="D204" s="17" t="s">
        <v>259</v>
      </c>
      <c r="E204" s="17" t="s">
        <v>62</v>
      </c>
      <c r="F204" s="17" t="s">
        <v>25</v>
      </c>
      <c r="G204" s="17" t="s">
        <v>24</v>
      </c>
      <c r="H204" s="17" t="s">
        <v>26</v>
      </c>
      <c r="I204" s="17" t="s">
        <v>215</v>
      </c>
      <c r="J204" s="18" t="s">
        <v>260</v>
      </c>
      <c r="K204" s="11"/>
      <c r="L204" s="19">
        <f>L205</f>
        <v>0</v>
      </c>
      <c r="M204" s="19">
        <f t="shared" ref="M204:O204" si="90">M205</f>
        <v>28.3</v>
      </c>
      <c r="N204" s="19">
        <f t="shared" si="90"/>
        <v>28.3</v>
      </c>
      <c r="O204" s="19">
        <f t="shared" si="90"/>
        <v>28.364090000000001</v>
      </c>
      <c r="P204" s="23"/>
    </row>
    <row r="205" spans="1:16" s="6" customFormat="1" ht="38.25" x14ac:dyDescent="0.25">
      <c r="A205" s="11" t="s">
        <v>22</v>
      </c>
      <c r="B205" s="17" t="s">
        <v>81</v>
      </c>
      <c r="C205" s="17" t="s">
        <v>23</v>
      </c>
      <c r="D205" s="17" t="s">
        <v>259</v>
      </c>
      <c r="E205" s="17" t="s">
        <v>62</v>
      </c>
      <c r="F205" s="17" t="s">
        <v>41</v>
      </c>
      <c r="G205" s="17" t="s">
        <v>62</v>
      </c>
      <c r="H205" s="17" t="s">
        <v>26</v>
      </c>
      <c r="I205" s="17" t="s">
        <v>215</v>
      </c>
      <c r="J205" s="18" t="s">
        <v>358</v>
      </c>
      <c r="K205" s="11" t="s">
        <v>83</v>
      </c>
      <c r="L205" s="19">
        <v>0</v>
      </c>
      <c r="M205" s="19">
        <v>28.3</v>
      </c>
      <c r="N205" s="19">
        <v>28.3</v>
      </c>
      <c r="O205" s="19">
        <v>28.364090000000001</v>
      </c>
      <c r="P205" s="23"/>
    </row>
    <row r="206" spans="1:16" s="16" customFormat="1" ht="25.5" x14ac:dyDescent="0.25">
      <c r="A206" s="12" t="s">
        <v>263</v>
      </c>
      <c r="B206" s="13"/>
      <c r="C206" s="13" t="s">
        <v>264</v>
      </c>
      <c r="D206" s="13" t="s">
        <v>24</v>
      </c>
      <c r="E206" s="13" t="s">
        <v>24</v>
      </c>
      <c r="F206" s="13" t="s">
        <v>25</v>
      </c>
      <c r="G206" s="13" t="s">
        <v>24</v>
      </c>
      <c r="H206" s="13" t="s">
        <v>26</v>
      </c>
      <c r="I206" s="13" t="s">
        <v>25</v>
      </c>
      <c r="J206" s="14" t="s">
        <v>263</v>
      </c>
      <c r="K206" s="12"/>
      <c r="L206" s="48">
        <f>L207+L257+L260+L265</f>
        <v>1504618.2540000002</v>
      </c>
      <c r="M206" s="48">
        <f t="shared" ref="M206:O206" si="91">M207+M257+M260+M265</f>
        <v>2291576.0007499997</v>
      </c>
      <c r="N206" s="48">
        <f t="shared" si="91"/>
        <v>2291576.0007499997</v>
      </c>
      <c r="O206" s="48">
        <f t="shared" si="91"/>
        <v>2291749.9516199999</v>
      </c>
      <c r="P206" s="15"/>
    </row>
    <row r="207" spans="1:16" ht="38.25" x14ac:dyDescent="0.25">
      <c r="A207" s="11" t="s">
        <v>263</v>
      </c>
      <c r="B207" s="17"/>
      <c r="C207" s="17" t="s">
        <v>264</v>
      </c>
      <c r="D207" s="17" t="s">
        <v>33</v>
      </c>
      <c r="E207" s="17" t="s">
        <v>24</v>
      </c>
      <c r="F207" s="17" t="s">
        <v>25</v>
      </c>
      <c r="G207" s="17" t="s">
        <v>24</v>
      </c>
      <c r="H207" s="17" t="s">
        <v>26</v>
      </c>
      <c r="I207" s="17" t="s">
        <v>25</v>
      </c>
      <c r="J207" s="18" t="s">
        <v>265</v>
      </c>
      <c r="K207" s="11"/>
      <c r="L207" s="19">
        <f>L208+L213+L229+L246</f>
        <v>1504618.2540000002</v>
      </c>
      <c r="M207" s="19">
        <f t="shared" ref="M207:O207" si="92">M208+M213+M229+M246</f>
        <v>2295650.5769999996</v>
      </c>
      <c r="N207" s="19">
        <f t="shared" si="92"/>
        <v>2295650.5769999996</v>
      </c>
      <c r="O207" s="19">
        <f t="shared" si="92"/>
        <v>2295824.5278699999</v>
      </c>
    </row>
    <row r="208" spans="1:16" ht="25.5" x14ac:dyDescent="0.25">
      <c r="A208" s="11" t="s">
        <v>263</v>
      </c>
      <c r="B208" s="17"/>
      <c r="C208" s="17" t="s">
        <v>264</v>
      </c>
      <c r="D208" s="17" t="s">
        <v>33</v>
      </c>
      <c r="E208" s="17" t="s">
        <v>234</v>
      </c>
      <c r="F208" s="17" t="s">
        <v>25</v>
      </c>
      <c r="G208" s="17" t="s">
        <v>24</v>
      </c>
      <c r="H208" s="17" t="s">
        <v>26</v>
      </c>
      <c r="I208" s="17" t="s">
        <v>82</v>
      </c>
      <c r="J208" s="18" t="s">
        <v>266</v>
      </c>
      <c r="K208" s="11"/>
      <c r="L208" s="19">
        <f>L209+L211</f>
        <v>0</v>
      </c>
      <c r="M208" s="19">
        <f t="shared" ref="M208:O208" si="93">M209+M211</f>
        <v>25383.599999999999</v>
      </c>
      <c r="N208" s="19">
        <f t="shared" si="93"/>
        <v>25383.599999999999</v>
      </c>
      <c r="O208" s="19">
        <f t="shared" si="93"/>
        <v>25383.599999999999</v>
      </c>
    </row>
    <row r="209" spans="1:16" s="6" customFormat="1" ht="25.5" x14ac:dyDescent="0.25">
      <c r="A209" s="11" t="s">
        <v>263</v>
      </c>
      <c r="B209" s="17"/>
      <c r="C209" s="17" t="s">
        <v>264</v>
      </c>
      <c r="D209" s="17" t="s">
        <v>33</v>
      </c>
      <c r="E209" s="21" t="s">
        <v>267</v>
      </c>
      <c r="F209" s="21" t="s">
        <v>268</v>
      </c>
      <c r="G209" s="17" t="s">
        <v>24</v>
      </c>
      <c r="H209" s="17" t="s">
        <v>26</v>
      </c>
      <c r="I209" s="17" t="s">
        <v>82</v>
      </c>
      <c r="J209" s="18" t="s">
        <v>269</v>
      </c>
      <c r="K209" s="11"/>
      <c r="L209" s="19">
        <f>L210</f>
        <v>0</v>
      </c>
      <c r="M209" s="19">
        <f t="shared" ref="M209:O209" si="94">M210</f>
        <v>17175.8</v>
      </c>
      <c r="N209" s="19">
        <f t="shared" si="94"/>
        <v>17175.8</v>
      </c>
      <c r="O209" s="19">
        <f t="shared" si="94"/>
        <v>17175.8</v>
      </c>
      <c r="P209" s="23"/>
    </row>
    <row r="210" spans="1:16" s="6" customFormat="1" ht="51" x14ac:dyDescent="0.25">
      <c r="A210" s="11" t="s">
        <v>263</v>
      </c>
      <c r="B210" s="21" t="s">
        <v>149</v>
      </c>
      <c r="C210" s="17" t="s">
        <v>264</v>
      </c>
      <c r="D210" s="17" t="s">
        <v>33</v>
      </c>
      <c r="E210" s="21" t="s">
        <v>267</v>
      </c>
      <c r="F210" s="21" t="s">
        <v>268</v>
      </c>
      <c r="G210" s="17" t="s">
        <v>62</v>
      </c>
      <c r="H210" s="17" t="s">
        <v>26</v>
      </c>
      <c r="I210" s="17" t="s">
        <v>82</v>
      </c>
      <c r="J210" s="18" t="s">
        <v>270</v>
      </c>
      <c r="K210" s="11" t="s">
        <v>150</v>
      </c>
      <c r="L210" s="19">
        <v>0</v>
      </c>
      <c r="M210" s="19">
        <v>17175.8</v>
      </c>
      <c r="N210" s="19">
        <v>17175.8</v>
      </c>
      <c r="O210" s="19">
        <v>17175.8</v>
      </c>
      <c r="P210" s="23"/>
    </row>
    <row r="211" spans="1:16" ht="25.5" x14ac:dyDescent="0.25">
      <c r="A211" s="11" t="s">
        <v>263</v>
      </c>
      <c r="B211" s="17"/>
      <c r="C211" s="17" t="s">
        <v>264</v>
      </c>
      <c r="D211" s="17" t="s">
        <v>33</v>
      </c>
      <c r="E211" s="17" t="s">
        <v>271</v>
      </c>
      <c r="F211" s="17" t="s">
        <v>272</v>
      </c>
      <c r="G211" s="17" t="s">
        <v>24</v>
      </c>
      <c r="H211" s="17" t="s">
        <v>26</v>
      </c>
      <c r="I211" s="17" t="s">
        <v>82</v>
      </c>
      <c r="J211" s="18" t="s">
        <v>273</v>
      </c>
      <c r="K211" s="11"/>
      <c r="L211" s="19">
        <f t="shared" ref="L211:O211" si="95">L212</f>
        <v>0</v>
      </c>
      <c r="M211" s="19">
        <f t="shared" si="95"/>
        <v>8207.7999999999993</v>
      </c>
      <c r="N211" s="19">
        <f t="shared" si="95"/>
        <v>8207.7999999999993</v>
      </c>
      <c r="O211" s="19">
        <f t="shared" si="95"/>
        <v>8207.7999999999993</v>
      </c>
    </row>
    <row r="212" spans="1:16" ht="38.25" x14ac:dyDescent="0.25">
      <c r="A212" s="11" t="s">
        <v>263</v>
      </c>
      <c r="B212" s="17" t="s">
        <v>81</v>
      </c>
      <c r="C212" s="17" t="s">
        <v>264</v>
      </c>
      <c r="D212" s="17" t="s">
        <v>33</v>
      </c>
      <c r="E212" s="17" t="s">
        <v>271</v>
      </c>
      <c r="F212" s="17" t="s">
        <v>272</v>
      </c>
      <c r="G212" s="17" t="s">
        <v>62</v>
      </c>
      <c r="H212" s="17" t="s">
        <v>26</v>
      </c>
      <c r="I212" s="17" t="s">
        <v>82</v>
      </c>
      <c r="J212" s="18" t="s">
        <v>274</v>
      </c>
      <c r="K212" s="11" t="s">
        <v>83</v>
      </c>
      <c r="L212" s="19">
        <v>0</v>
      </c>
      <c r="M212" s="19">
        <v>8207.7999999999993</v>
      </c>
      <c r="N212" s="19">
        <v>8207.7999999999993</v>
      </c>
      <c r="O212" s="19">
        <v>8207.7999999999993</v>
      </c>
    </row>
    <row r="213" spans="1:16" ht="38.25" x14ac:dyDescent="0.25">
      <c r="A213" s="11" t="s">
        <v>263</v>
      </c>
      <c r="B213" s="17"/>
      <c r="C213" s="17" t="s">
        <v>264</v>
      </c>
      <c r="D213" s="17" t="s">
        <v>33</v>
      </c>
      <c r="E213" s="17" t="s">
        <v>275</v>
      </c>
      <c r="F213" s="17" t="s">
        <v>25</v>
      </c>
      <c r="G213" s="17" t="s">
        <v>24</v>
      </c>
      <c r="H213" s="17" t="s">
        <v>26</v>
      </c>
      <c r="I213" s="17" t="s">
        <v>82</v>
      </c>
      <c r="J213" s="18" t="s">
        <v>276</v>
      </c>
      <c r="K213" s="11"/>
      <c r="L213" s="19">
        <f>L214+L216+L218+L220+L222+L224</f>
        <v>109392.00000000001</v>
      </c>
      <c r="M213" s="19">
        <f t="shared" ref="M213:O213" si="96">M214+M216+M218+M220+M222+M224</f>
        <v>312009.3</v>
      </c>
      <c r="N213" s="19">
        <f t="shared" si="96"/>
        <v>312009.3</v>
      </c>
      <c r="O213" s="19">
        <f t="shared" si="96"/>
        <v>311414.59639000002</v>
      </c>
    </row>
    <row r="214" spans="1:16" ht="38.25" x14ac:dyDescent="0.25">
      <c r="A214" s="11" t="s">
        <v>263</v>
      </c>
      <c r="B214" s="17"/>
      <c r="C214" s="17" t="s">
        <v>264</v>
      </c>
      <c r="D214" s="17" t="s">
        <v>33</v>
      </c>
      <c r="E214" s="17" t="s">
        <v>275</v>
      </c>
      <c r="F214" s="17" t="s">
        <v>277</v>
      </c>
      <c r="G214" s="17" t="s">
        <v>24</v>
      </c>
      <c r="H214" s="17" t="s">
        <v>26</v>
      </c>
      <c r="I214" s="17" t="s">
        <v>82</v>
      </c>
      <c r="J214" s="18" t="s">
        <v>278</v>
      </c>
      <c r="K214" s="11"/>
      <c r="L214" s="19">
        <f>L215</f>
        <v>27337.200000000001</v>
      </c>
      <c r="M214" s="19">
        <f t="shared" ref="M214:O214" si="97">M215</f>
        <v>141870.39999999999</v>
      </c>
      <c r="N214" s="19">
        <f t="shared" si="97"/>
        <v>141870.39999999999</v>
      </c>
      <c r="O214" s="19">
        <f t="shared" si="97"/>
        <v>141632.77619</v>
      </c>
    </row>
    <row r="215" spans="1:16" ht="76.5" x14ac:dyDescent="0.25">
      <c r="A215" s="11" t="s">
        <v>263</v>
      </c>
      <c r="B215" s="17" t="s">
        <v>141</v>
      </c>
      <c r="C215" s="17" t="s">
        <v>264</v>
      </c>
      <c r="D215" s="17" t="s">
        <v>33</v>
      </c>
      <c r="E215" s="17" t="s">
        <v>275</v>
      </c>
      <c r="F215" s="17" t="s">
        <v>277</v>
      </c>
      <c r="G215" s="17" t="s">
        <v>62</v>
      </c>
      <c r="H215" s="17" t="s">
        <v>26</v>
      </c>
      <c r="I215" s="17" t="s">
        <v>82</v>
      </c>
      <c r="J215" s="18" t="s">
        <v>279</v>
      </c>
      <c r="K215" s="11" t="s">
        <v>142</v>
      </c>
      <c r="L215" s="19">
        <v>27337.200000000001</v>
      </c>
      <c r="M215" s="19">
        <v>141870.39999999999</v>
      </c>
      <c r="N215" s="19">
        <v>141870.39999999999</v>
      </c>
      <c r="O215" s="19">
        <v>141632.77619</v>
      </c>
    </row>
    <row r="216" spans="1:16" ht="63.75" x14ac:dyDescent="0.25">
      <c r="A216" s="11" t="s">
        <v>263</v>
      </c>
      <c r="B216" s="17"/>
      <c r="C216" s="17" t="s">
        <v>264</v>
      </c>
      <c r="D216" s="17" t="s">
        <v>33</v>
      </c>
      <c r="E216" s="17" t="s">
        <v>280</v>
      </c>
      <c r="F216" s="17" t="s">
        <v>281</v>
      </c>
      <c r="G216" s="17" t="s">
        <v>24</v>
      </c>
      <c r="H216" s="17" t="s">
        <v>26</v>
      </c>
      <c r="I216" s="17" t="s">
        <v>82</v>
      </c>
      <c r="J216" s="18" t="s">
        <v>282</v>
      </c>
      <c r="K216" s="11"/>
      <c r="L216" s="19">
        <f t="shared" ref="L216:O216" si="98">L217</f>
        <v>67302.100000000006</v>
      </c>
      <c r="M216" s="19">
        <f t="shared" si="98"/>
        <v>66343</v>
      </c>
      <c r="N216" s="19">
        <f t="shared" si="98"/>
        <v>66343</v>
      </c>
      <c r="O216" s="19">
        <f t="shared" si="98"/>
        <v>66343</v>
      </c>
    </row>
    <row r="217" spans="1:16" ht="76.5" x14ac:dyDescent="0.25">
      <c r="A217" s="11" t="s">
        <v>263</v>
      </c>
      <c r="B217" s="17" t="s">
        <v>153</v>
      </c>
      <c r="C217" s="17" t="s">
        <v>264</v>
      </c>
      <c r="D217" s="17" t="s">
        <v>33</v>
      </c>
      <c r="E217" s="17" t="s">
        <v>280</v>
      </c>
      <c r="F217" s="17" t="s">
        <v>281</v>
      </c>
      <c r="G217" s="17" t="s">
        <v>62</v>
      </c>
      <c r="H217" s="17" t="s">
        <v>26</v>
      </c>
      <c r="I217" s="17" t="s">
        <v>82</v>
      </c>
      <c r="J217" s="18" t="s">
        <v>283</v>
      </c>
      <c r="K217" s="11" t="s">
        <v>154</v>
      </c>
      <c r="L217" s="19">
        <v>67302.100000000006</v>
      </c>
      <c r="M217" s="19">
        <v>66343</v>
      </c>
      <c r="N217" s="19">
        <v>66343</v>
      </c>
      <c r="O217" s="19">
        <v>66343</v>
      </c>
    </row>
    <row r="218" spans="1:16" ht="38.25" x14ac:dyDescent="0.25">
      <c r="A218" s="11" t="s">
        <v>263</v>
      </c>
      <c r="B218" s="17"/>
      <c r="C218" s="17" t="s">
        <v>264</v>
      </c>
      <c r="D218" s="17" t="s">
        <v>33</v>
      </c>
      <c r="E218" s="17" t="s">
        <v>280</v>
      </c>
      <c r="F218" s="17" t="s">
        <v>284</v>
      </c>
      <c r="G218" s="17" t="s">
        <v>24</v>
      </c>
      <c r="H218" s="17" t="s">
        <v>26</v>
      </c>
      <c r="I218" s="17" t="s">
        <v>82</v>
      </c>
      <c r="J218" s="18" t="s">
        <v>285</v>
      </c>
      <c r="K218" s="11"/>
      <c r="L218" s="19">
        <f t="shared" ref="L218:O218" si="99">L219</f>
        <v>3403.1</v>
      </c>
      <c r="M218" s="19">
        <f t="shared" si="99"/>
        <v>3403.1</v>
      </c>
      <c r="N218" s="19">
        <f t="shared" si="99"/>
        <v>3403.1</v>
      </c>
      <c r="O218" s="19">
        <f t="shared" si="99"/>
        <v>3403.0095099999999</v>
      </c>
    </row>
    <row r="219" spans="1:16" ht="38.25" x14ac:dyDescent="0.25">
      <c r="A219" s="11" t="s">
        <v>263</v>
      </c>
      <c r="B219" s="17" t="s">
        <v>81</v>
      </c>
      <c r="C219" s="17" t="s">
        <v>264</v>
      </c>
      <c r="D219" s="17" t="s">
        <v>33</v>
      </c>
      <c r="E219" s="17" t="s">
        <v>280</v>
      </c>
      <c r="F219" s="17" t="s">
        <v>284</v>
      </c>
      <c r="G219" s="17" t="s">
        <v>62</v>
      </c>
      <c r="H219" s="17" t="s">
        <v>26</v>
      </c>
      <c r="I219" s="17" t="s">
        <v>82</v>
      </c>
      <c r="J219" s="18" t="s">
        <v>286</v>
      </c>
      <c r="K219" s="11" t="s">
        <v>83</v>
      </c>
      <c r="L219" s="19">
        <v>3403.1</v>
      </c>
      <c r="M219" s="19">
        <v>3403.1</v>
      </c>
      <c r="N219" s="19">
        <v>3403.1</v>
      </c>
      <c r="O219" s="19">
        <v>3403.0095099999999</v>
      </c>
    </row>
    <row r="220" spans="1:16" s="6" customFormat="1" ht="25.5" x14ac:dyDescent="0.25">
      <c r="A220" s="11" t="s">
        <v>263</v>
      </c>
      <c r="B220" s="17"/>
      <c r="C220" s="17" t="s">
        <v>264</v>
      </c>
      <c r="D220" s="17" t="s">
        <v>33</v>
      </c>
      <c r="E220" s="17" t="s">
        <v>280</v>
      </c>
      <c r="F220" s="26" t="s">
        <v>287</v>
      </c>
      <c r="G220" s="17" t="s">
        <v>24</v>
      </c>
      <c r="H220" s="17" t="s">
        <v>26</v>
      </c>
      <c r="I220" s="17" t="s">
        <v>82</v>
      </c>
      <c r="J220" s="18" t="s">
        <v>288</v>
      </c>
      <c r="K220" s="11"/>
      <c r="L220" s="19">
        <f>L221</f>
        <v>0</v>
      </c>
      <c r="M220" s="19">
        <f t="shared" ref="M220:O220" si="100">M221</f>
        <v>638.5</v>
      </c>
      <c r="N220" s="19">
        <f t="shared" si="100"/>
        <v>638.5</v>
      </c>
      <c r="O220" s="19">
        <f t="shared" si="100"/>
        <v>638.5</v>
      </c>
      <c r="P220" s="23"/>
    </row>
    <row r="221" spans="1:16" s="6" customFormat="1" ht="51" x14ac:dyDescent="0.25">
      <c r="A221" s="11" t="s">
        <v>263</v>
      </c>
      <c r="B221" s="17" t="s">
        <v>155</v>
      </c>
      <c r="C221" s="17" t="s">
        <v>264</v>
      </c>
      <c r="D221" s="17" t="s">
        <v>33</v>
      </c>
      <c r="E221" s="17" t="s">
        <v>280</v>
      </c>
      <c r="F221" s="26" t="s">
        <v>287</v>
      </c>
      <c r="G221" s="17" t="s">
        <v>62</v>
      </c>
      <c r="H221" s="17" t="s">
        <v>26</v>
      </c>
      <c r="I221" s="17" t="s">
        <v>82</v>
      </c>
      <c r="J221" s="18" t="s">
        <v>289</v>
      </c>
      <c r="K221" s="11" t="s">
        <v>156</v>
      </c>
      <c r="L221" s="19">
        <v>0</v>
      </c>
      <c r="M221" s="19">
        <v>638.5</v>
      </c>
      <c r="N221" s="19">
        <v>638.5</v>
      </c>
      <c r="O221" s="19">
        <v>638.5</v>
      </c>
      <c r="P221" s="23"/>
    </row>
    <row r="222" spans="1:16" s="6" customFormat="1" ht="76.5" x14ac:dyDescent="0.25">
      <c r="A222" s="11" t="s">
        <v>263</v>
      </c>
      <c r="B222" s="17"/>
      <c r="C222" s="17" t="s">
        <v>264</v>
      </c>
      <c r="D222" s="17" t="s">
        <v>33</v>
      </c>
      <c r="E222" s="17" t="s">
        <v>280</v>
      </c>
      <c r="F222" s="26" t="s">
        <v>290</v>
      </c>
      <c r="G222" s="17" t="s">
        <v>24</v>
      </c>
      <c r="H222" s="17" t="s">
        <v>26</v>
      </c>
      <c r="I222" s="17" t="s">
        <v>82</v>
      </c>
      <c r="J222" s="18" t="s">
        <v>291</v>
      </c>
      <c r="K222" s="11"/>
      <c r="L222" s="19">
        <f>L223</f>
        <v>0</v>
      </c>
      <c r="M222" s="19">
        <f t="shared" ref="M222:O222" si="101">M223</f>
        <v>1031.3</v>
      </c>
      <c r="N222" s="19">
        <f t="shared" si="101"/>
        <v>1031.3</v>
      </c>
      <c r="O222" s="19">
        <f t="shared" si="101"/>
        <v>827.6</v>
      </c>
      <c r="P222" s="23"/>
    </row>
    <row r="223" spans="1:16" s="6" customFormat="1" ht="89.25" x14ac:dyDescent="0.25">
      <c r="A223" s="11" t="s">
        <v>263</v>
      </c>
      <c r="B223" s="17" t="s">
        <v>153</v>
      </c>
      <c r="C223" s="17" t="s">
        <v>264</v>
      </c>
      <c r="D223" s="17" t="s">
        <v>33</v>
      </c>
      <c r="E223" s="17" t="s">
        <v>280</v>
      </c>
      <c r="F223" s="26" t="s">
        <v>290</v>
      </c>
      <c r="G223" s="17" t="s">
        <v>62</v>
      </c>
      <c r="H223" s="17" t="s">
        <v>26</v>
      </c>
      <c r="I223" s="17" t="s">
        <v>82</v>
      </c>
      <c r="J223" s="18" t="s">
        <v>292</v>
      </c>
      <c r="K223" s="11" t="s">
        <v>154</v>
      </c>
      <c r="L223" s="19">
        <v>0</v>
      </c>
      <c r="M223" s="19">
        <v>1031.3</v>
      </c>
      <c r="N223" s="19">
        <v>1031.3</v>
      </c>
      <c r="O223" s="19">
        <v>827.6</v>
      </c>
      <c r="P223" s="23"/>
    </row>
    <row r="224" spans="1:16" ht="25.5" x14ac:dyDescent="0.25">
      <c r="A224" s="11" t="s">
        <v>263</v>
      </c>
      <c r="B224" s="17"/>
      <c r="C224" s="17" t="s">
        <v>264</v>
      </c>
      <c r="D224" s="17" t="s">
        <v>33</v>
      </c>
      <c r="E224" s="17" t="s">
        <v>293</v>
      </c>
      <c r="F224" s="17" t="s">
        <v>272</v>
      </c>
      <c r="G224" s="17" t="s">
        <v>24</v>
      </c>
      <c r="H224" s="17" t="s">
        <v>26</v>
      </c>
      <c r="I224" s="17" t="s">
        <v>82</v>
      </c>
      <c r="J224" s="18" t="s">
        <v>294</v>
      </c>
      <c r="K224" s="11"/>
      <c r="L224" s="19">
        <f t="shared" ref="L224:O224" si="102">L225+L226+L227+L228</f>
        <v>11349.6</v>
      </c>
      <c r="M224" s="19">
        <f t="shared" si="102"/>
        <v>98723</v>
      </c>
      <c r="N224" s="19">
        <f t="shared" si="102"/>
        <v>98723</v>
      </c>
      <c r="O224" s="19">
        <f t="shared" si="102"/>
        <v>98569.710689999993</v>
      </c>
    </row>
    <row r="225" spans="1:15" s="1" customFormat="1" ht="38.25" x14ac:dyDescent="0.25">
      <c r="A225" s="11" t="s">
        <v>263</v>
      </c>
      <c r="B225" s="17" t="s">
        <v>81</v>
      </c>
      <c r="C225" s="17" t="s">
        <v>264</v>
      </c>
      <c r="D225" s="17" t="s">
        <v>33</v>
      </c>
      <c r="E225" s="17" t="s">
        <v>293</v>
      </c>
      <c r="F225" s="17" t="s">
        <v>272</v>
      </c>
      <c r="G225" s="17" t="s">
        <v>62</v>
      </c>
      <c r="H225" s="17" t="s">
        <v>26</v>
      </c>
      <c r="I225" s="17" t="s">
        <v>82</v>
      </c>
      <c r="J225" s="18" t="s">
        <v>295</v>
      </c>
      <c r="K225" s="11" t="s">
        <v>83</v>
      </c>
      <c r="L225" s="19">
        <v>0</v>
      </c>
      <c r="M225" s="19">
        <v>87051.1</v>
      </c>
      <c r="N225" s="19">
        <v>87051.1</v>
      </c>
      <c r="O225" s="19">
        <v>87051.05</v>
      </c>
    </row>
    <row r="226" spans="1:15" s="1" customFormat="1" ht="51" x14ac:dyDescent="0.25">
      <c r="A226" s="11" t="s">
        <v>263</v>
      </c>
      <c r="B226" s="17" t="s">
        <v>153</v>
      </c>
      <c r="C226" s="17" t="s">
        <v>264</v>
      </c>
      <c r="D226" s="17" t="s">
        <v>33</v>
      </c>
      <c r="E226" s="17" t="s">
        <v>293</v>
      </c>
      <c r="F226" s="17" t="s">
        <v>272</v>
      </c>
      <c r="G226" s="17" t="s">
        <v>62</v>
      </c>
      <c r="H226" s="17" t="s">
        <v>26</v>
      </c>
      <c r="I226" s="17" t="s">
        <v>82</v>
      </c>
      <c r="J226" s="18" t="s">
        <v>295</v>
      </c>
      <c r="K226" s="11" t="s">
        <v>154</v>
      </c>
      <c r="L226" s="19">
        <v>4714.6000000000004</v>
      </c>
      <c r="M226" s="19">
        <v>6019</v>
      </c>
      <c r="N226" s="19">
        <v>6019</v>
      </c>
      <c r="O226" s="19">
        <v>6018.9570000000003</v>
      </c>
    </row>
    <row r="227" spans="1:15" s="1" customFormat="1" ht="51" x14ac:dyDescent="0.25">
      <c r="A227" s="11" t="s">
        <v>263</v>
      </c>
      <c r="B227" s="17" t="s">
        <v>155</v>
      </c>
      <c r="C227" s="17" t="s">
        <v>264</v>
      </c>
      <c r="D227" s="17" t="s">
        <v>33</v>
      </c>
      <c r="E227" s="17" t="s">
        <v>293</v>
      </c>
      <c r="F227" s="17" t="s">
        <v>272</v>
      </c>
      <c r="G227" s="17" t="s">
        <v>62</v>
      </c>
      <c r="H227" s="17" t="s">
        <v>26</v>
      </c>
      <c r="I227" s="17" t="s">
        <v>82</v>
      </c>
      <c r="J227" s="18" t="s">
        <v>295</v>
      </c>
      <c r="K227" s="11" t="s">
        <v>156</v>
      </c>
      <c r="L227" s="19">
        <v>679.8</v>
      </c>
      <c r="M227" s="19">
        <v>30</v>
      </c>
      <c r="N227" s="19">
        <v>30</v>
      </c>
      <c r="O227" s="19">
        <v>30</v>
      </c>
    </row>
    <row r="228" spans="1:15" s="1" customFormat="1" ht="51" x14ac:dyDescent="0.25">
      <c r="A228" s="11" t="s">
        <v>263</v>
      </c>
      <c r="B228" s="17" t="s">
        <v>157</v>
      </c>
      <c r="C228" s="17" t="s">
        <v>264</v>
      </c>
      <c r="D228" s="17" t="s">
        <v>33</v>
      </c>
      <c r="E228" s="17" t="s">
        <v>293</v>
      </c>
      <c r="F228" s="17" t="s">
        <v>272</v>
      </c>
      <c r="G228" s="17" t="s">
        <v>62</v>
      </c>
      <c r="H228" s="17" t="s">
        <v>26</v>
      </c>
      <c r="I228" s="17" t="s">
        <v>82</v>
      </c>
      <c r="J228" s="18" t="s">
        <v>295</v>
      </c>
      <c r="K228" s="11" t="s">
        <v>158</v>
      </c>
      <c r="L228" s="19">
        <v>5955.2</v>
      </c>
      <c r="M228" s="19">
        <v>5622.9</v>
      </c>
      <c r="N228" s="19">
        <v>5622.9</v>
      </c>
      <c r="O228" s="19">
        <v>5469.7036900000003</v>
      </c>
    </row>
    <row r="229" spans="1:15" s="1" customFormat="1" ht="25.5" x14ac:dyDescent="0.25">
      <c r="A229" s="11" t="s">
        <v>263</v>
      </c>
      <c r="B229" s="17"/>
      <c r="C229" s="17" t="s">
        <v>264</v>
      </c>
      <c r="D229" s="17" t="s">
        <v>33</v>
      </c>
      <c r="E229" s="17" t="s">
        <v>296</v>
      </c>
      <c r="F229" s="17" t="s">
        <v>25</v>
      </c>
      <c r="G229" s="17" t="s">
        <v>24</v>
      </c>
      <c r="H229" s="17" t="s">
        <v>26</v>
      </c>
      <c r="I229" s="17" t="s">
        <v>82</v>
      </c>
      <c r="J229" s="18" t="s">
        <v>297</v>
      </c>
      <c r="K229" s="11"/>
      <c r="L229" s="19">
        <f t="shared" ref="L229" si="103">L230+L236+L238+L240+L242+L244</f>
        <v>1387837.4000000001</v>
      </c>
      <c r="M229" s="19">
        <f t="shared" ref="M229:O229" si="104">M230+M236+M238+M240+M242+M244</f>
        <v>1577798.5999999999</v>
      </c>
      <c r="N229" s="19">
        <f t="shared" si="104"/>
        <v>1577798.5999999999</v>
      </c>
      <c r="O229" s="19">
        <f t="shared" si="104"/>
        <v>1577322.21848</v>
      </c>
    </row>
    <row r="230" spans="1:15" s="1" customFormat="1" ht="38.25" x14ac:dyDescent="0.25">
      <c r="A230" s="11" t="s">
        <v>263</v>
      </c>
      <c r="B230" s="17"/>
      <c r="C230" s="17" t="s">
        <v>264</v>
      </c>
      <c r="D230" s="17" t="s">
        <v>33</v>
      </c>
      <c r="E230" s="17" t="s">
        <v>296</v>
      </c>
      <c r="F230" s="17" t="s">
        <v>298</v>
      </c>
      <c r="G230" s="17" t="s">
        <v>24</v>
      </c>
      <c r="H230" s="17" t="s">
        <v>26</v>
      </c>
      <c r="I230" s="17" t="s">
        <v>82</v>
      </c>
      <c r="J230" s="18" t="s">
        <v>299</v>
      </c>
      <c r="K230" s="11"/>
      <c r="L230" s="19">
        <f t="shared" ref="L230" si="105">SUM(L231:L235)</f>
        <v>1218093.8</v>
      </c>
      <c r="M230" s="19">
        <f t="shared" ref="M230:O230" si="106">SUM(M231:M235)</f>
        <v>1393924</v>
      </c>
      <c r="N230" s="19">
        <f t="shared" si="106"/>
        <v>1393924</v>
      </c>
      <c r="O230" s="19">
        <f t="shared" si="106"/>
        <v>1393355.8730600001</v>
      </c>
    </row>
    <row r="231" spans="1:15" s="1" customFormat="1" ht="51" x14ac:dyDescent="0.25">
      <c r="A231" s="11" t="s">
        <v>263</v>
      </c>
      <c r="B231" s="17" t="s">
        <v>81</v>
      </c>
      <c r="C231" s="17" t="s">
        <v>264</v>
      </c>
      <c r="D231" s="17" t="s">
        <v>33</v>
      </c>
      <c r="E231" s="17" t="s">
        <v>296</v>
      </c>
      <c r="F231" s="17" t="s">
        <v>298</v>
      </c>
      <c r="G231" s="17" t="s">
        <v>62</v>
      </c>
      <c r="H231" s="17" t="s">
        <v>26</v>
      </c>
      <c r="I231" s="17" t="s">
        <v>82</v>
      </c>
      <c r="J231" s="18" t="s">
        <v>300</v>
      </c>
      <c r="K231" s="11" t="s">
        <v>83</v>
      </c>
      <c r="L231" s="19">
        <v>102291.9</v>
      </c>
      <c r="M231" s="19">
        <v>132849</v>
      </c>
      <c r="N231" s="19">
        <v>132849</v>
      </c>
      <c r="O231" s="19">
        <v>132328.21528</v>
      </c>
    </row>
    <row r="232" spans="1:15" s="1" customFormat="1" ht="51" x14ac:dyDescent="0.25">
      <c r="A232" s="11" t="s">
        <v>263</v>
      </c>
      <c r="B232" s="21" t="s">
        <v>301</v>
      </c>
      <c r="C232" s="17" t="s">
        <v>264</v>
      </c>
      <c r="D232" s="17" t="s">
        <v>33</v>
      </c>
      <c r="E232" s="17" t="s">
        <v>296</v>
      </c>
      <c r="F232" s="17" t="s">
        <v>298</v>
      </c>
      <c r="G232" s="17" t="s">
        <v>62</v>
      </c>
      <c r="H232" s="17" t="s">
        <v>26</v>
      </c>
      <c r="I232" s="17" t="s">
        <v>82</v>
      </c>
      <c r="J232" s="18" t="s">
        <v>300</v>
      </c>
      <c r="K232" s="11" t="s">
        <v>302</v>
      </c>
      <c r="L232" s="19">
        <v>729.9</v>
      </c>
      <c r="M232" s="19">
        <v>729.9</v>
      </c>
      <c r="N232" s="19">
        <v>729.9</v>
      </c>
      <c r="O232" s="19">
        <v>729.9</v>
      </c>
    </row>
    <row r="233" spans="1:15" s="1" customFormat="1" ht="51" x14ac:dyDescent="0.25">
      <c r="A233" s="11" t="s">
        <v>263</v>
      </c>
      <c r="B233" s="17" t="s">
        <v>153</v>
      </c>
      <c r="C233" s="17" t="s">
        <v>264</v>
      </c>
      <c r="D233" s="17" t="s">
        <v>33</v>
      </c>
      <c r="E233" s="17" t="s">
        <v>296</v>
      </c>
      <c r="F233" s="17" t="s">
        <v>298</v>
      </c>
      <c r="G233" s="17" t="s">
        <v>62</v>
      </c>
      <c r="H233" s="17" t="s">
        <v>26</v>
      </c>
      <c r="I233" s="17" t="s">
        <v>82</v>
      </c>
      <c r="J233" s="18" t="s">
        <v>300</v>
      </c>
      <c r="K233" s="11" t="s">
        <v>154</v>
      </c>
      <c r="L233" s="19">
        <v>1113881.5</v>
      </c>
      <c r="M233" s="19">
        <v>1259342.1000000001</v>
      </c>
      <c r="N233" s="19">
        <v>1259342.1000000001</v>
      </c>
      <c r="O233" s="19">
        <v>1259342.1000000001</v>
      </c>
    </row>
    <row r="234" spans="1:15" s="1" customFormat="1" ht="51" x14ac:dyDescent="0.25">
      <c r="A234" s="11" t="s">
        <v>263</v>
      </c>
      <c r="B234" s="17" t="s">
        <v>155</v>
      </c>
      <c r="C234" s="17" t="s">
        <v>264</v>
      </c>
      <c r="D234" s="17" t="s">
        <v>33</v>
      </c>
      <c r="E234" s="17" t="s">
        <v>296</v>
      </c>
      <c r="F234" s="17" t="s">
        <v>298</v>
      </c>
      <c r="G234" s="17" t="s">
        <v>62</v>
      </c>
      <c r="H234" s="17" t="s">
        <v>26</v>
      </c>
      <c r="I234" s="17" t="s">
        <v>82</v>
      </c>
      <c r="J234" s="18" t="s">
        <v>300</v>
      </c>
      <c r="K234" s="11" t="s">
        <v>156</v>
      </c>
      <c r="L234" s="19">
        <v>534.20000000000005</v>
      </c>
      <c r="M234" s="19">
        <v>534.20000000000005</v>
      </c>
      <c r="N234" s="19">
        <v>534.20000000000005</v>
      </c>
      <c r="O234" s="19">
        <v>519.53778</v>
      </c>
    </row>
    <row r="235" spans="1:15" s="1" customFormat="1" ht="51" x14ac:dyDescent="0.25">
      <c r="A235" s="11" t="s">
        <v>263</v>
      </c>
      <c r="B235" s="17">
        <v>929</v>
      </c>
      <c r="C235" s="17" t="s">
        <v>264</v>
      </c>
      <c r="D235" s="17" t="s">
        <v>33</v>
      </c>
      <c r="E235" s="17" t="s">
        <v>296</v>
      </c>
      <c r="F235" s="17" t="s">
        <v>298</v>
      </c>
      <c r="G235" s="17" t="s">
        <v>62</v>
      </c>
      <c r="H235" s="17" t="s">
        <v>26</v>
      </c>
      <c r="I235" s="17" t="s">
        <v>82</v>
      </c>
      <c r="J235" s="18" t="s">
        <v>300</v>
      </c>
      <c r="K235" s="11" t="s">
        <v>158</v>
      </c>
      <c r="L235" s="19">
        <v>656.3</v>
      </c>
      <c r="M235" s="19">
        <v>468.8</v>
      </c>
      <c r="N235" s="19">
        <v>468.8</v>
      </c>
      <c r="O235" s="19">
        <v>436.12</v>
      </c>
    </row>
    <row r="236" spans="1:15" s="1" customFormat="1" ht="76.5" x14ac:dyDescent="0.25">
      <c r="A236" s="11" t="s">
        <v>263</v>
      </c>
      <c r="B236" s="17"/>
      <c r="C236" s="17" t="s">
        <v>264</v>
      </c>
      <c r="D236" s="17" t="s">
        <v>33</v>
      </c>
      <c r="E236" s="17" t="s">
        <v>296</v>
      </c>
      <c r="F236" s="17" t="s">
        <v>303</v>
      </c>
      <c r="G236" s="17" t="s">
        <v>24</v>
      </c>
      <c r="H236" s="17" t="s">
        <v>26</v>
      </c>
      <c r="I236" s="17" t="s">
        <v>82</v>
      </c>
      <c r="J236" s="18" t="s">
        <v>304</v>
      </c>
      <c r="K236" s="11"/>
      <c r="L236" s="19">
        <f>L237</f>
        <v>11052.2</v>
      </c>
      <c r="M236" s="19">
        <f t="shared" ref="M236:O236" si="107">M237</f>
        <v>12485.9</v>
      </c>
      <c r="N236" s="19">
        <f t="shared" si="107"/>
        <v>12485.9</v>
      </c>
      <c r="O236" s="19">
        <f t="shared" si="107"/>
        <v>12485.9</v>
      </c>
    </row>
    <row r="237" spans="1:15" s="1" customFormat="1" ht="89.25" x14ac:dyDescent="0.25">
      <c r="A237" s="11" t="s">
        <v>263</v>
      </c>
      <c r="B237" s="17" t="s">
        <v>153</v>
      </c>
      <c r="C237" s="17" t="s">
        <v>264</v>
      </c>
      <c r="D237" s="17" t="s">
        <v>33</v>
      </c>
      <c r="E237" s="17" t="s">
        <v>296</v>
      </c>
      <c r="F237" s="17" t="s">
        <v>303</v>
      </c>
      <c r="G237" s="17" t="s">
        <v>62</v>
      </c>
      <c r="H237" s="17" t="s">
        <v>26</v>
      </c>
      <c r="I237" s="17" t="s">
        <v>82</v>
      </c>
      <c r="J237" s="18" t="s">
        <v>305</v>
      </c>
      <c r="K237" s="11" t="s">
        <v>154</v>
      </c>
      <c r="L237" s="19">
        <v>11052.2</v>
      </c>
      <c r="M237" s="19">
        <v>12485.9</v>
      </c>
      <c r="N237" s="19">
        <v>12485.9</v>
      </c>
      <c r="O237" s="19">
        <v>12485.9</v>
      </c>
    </row>
    <row r="238" spans="1:15" s="1" customFormat="1" ht="63.75" x14ac:dyDescent="0.25">
      <c r="A238" s="11" t="s">
        <v>263</v>
      </c>
      <c r="B238" s="17"/>
      <c r="C238" s="17" t="s">
        <v>264</v>
      </c>
      <c r="D238" s="17" t="s">
        <v>33</v>
      </c>
      <c r="E238" s="17" t="s">
        <v>306</v>
      </c>
      <c r="F238" s="17" t="s">
        <v>91</v>
      </c>
      <c r="G238" s="17" t="s">
        <v>24</v>
      </c>
      <c r="H238" s="17" t="s">
        <v>26</v>
      </c>
      <c r="I238" s="17" t="s">
        <v>82</v>
      </c>
      <c r="J238" s="18" t="s">
        <v>307</v>
      </c>
      <c r="K238" s="11"/>
      <c r="L238" s="19">
        <f t="shared" ref="L238:O238" si="108">L239</f>
        <v>38.700000000000003</v>
      </c>
      <c r="M238" s="19">
        <f t="shared" si="108"/>
        <v>19.8</v>
      </c>
      <c r="N238" s="19">
        <f t="shared" si="108"/>
        <v>19.8</v>
      </c>
      <c r="O238" s="19">
        <f t="shared" si="108"/>
        <v>13.368600000000001</v>
      </c>
    </row>
    <row r="239" spans="1:15" s="1" customFormat="1" ht="63.75" x14ac:dyDescent="0.25">
      <c r="A239" s="11" t="s">
        <v>263</v>
      </c>
      <c r="B239" s="17" t="s">
        <v>81</v>
      </c>
      <c r="C239" s="17" t="s">
        <v>264</v>
      </c>
      <c r="D239" s="17" t="s">
        <v>33</v>
      </c>
      <c r="E239" s="17" t="s">
        <v>306</v>
      </c>
      <c r="F239" s="17" t="s">
        <v>91</v>
      </c>
      <c r="G239" s="17" t="s">
        <v>62</v>
      </c>
      <c r="H239" s="17" t="s">
        <v>26</v>
      </c>
      <c r="I239" s="17" t="s">
        <v>82</v>
      </c>
      <c r="J239" s="18" t="s">
        <v>308</v>
      </c>
      <c r="K239" s="11" t="s">
        <v>83</v>
      </c>
      <c r="L239" s="19">
        <v>38.700000000000003</v>
      </c>
      <c r="M239" s="19">
        <v>19.8</v>
      </c>
      <c r="N239" s="19">
        <v>19.8</v>
      </c>
      <c r="O239" s="19">
        <v>13.368600000000001</v>
      </c>
    </row>
    <row r="240" spans="1:15" s="1" customFormat="1" ht="76.5" x14ac:dyDescent="0.25">
      <c r="A240" s="11" t="s">
        <v>263</v>
      </c>
      <c r="B240" s="17"/>
      <c r="C240" s="17" t="s">
        <v>264</v>
      </c>
      <c r="D240" s="17" t="s">
        <v>33</v>
      </c>
      <c r="E240" s="17" t="s">
        <v>306</v>
      </c>
      <c r="F240" s="21" t="s">
        <v>309</v>
      </c>
      <c r="G240" s="17" t="s">
        <v>24</v>
      </c>
      <c r="H240" s="17" t="s">
        <v>26</v>
      </c>
      <c r="I240" s="17" t="s">
        <v>82</v>
      </c>
      <c r="J240" s="18" t="s">
        <v>310</v>
      </c>
      <c r="K240" s="11"/>
      <c r="L240" s="19">
        <f>L241</f>
        <v>0</v>
      </c>
      <c r="M240" s="19">
        <f t="shared" ref="M240:O240" si="109">M241</f>
        <v>7391</v>
      </c>
      <c r="N240" s="19">
        <f t="shared" si="109"/>
        <v>7391</v>
      </c>
      <c r="O240" s="19">
        <f t="shared" si="109"/>
        <v>7391</v>
      </c>
    </row>
    <row r="241" spans="1:16" ht="76.5" x14ac:dyDescent="0.25">
      <c r="A241" s="11" t="s">
        <v>263</v>
      </c>
      <c r="B241" s="17">
        <v>925</v>
      </c>
      <c r="C241" s="17" t="s">
        <v>264</v>
      </c>
      <c r="D241" s="17" t="s">
        <v>33</v>
      </c>
      <c r="E241" s="17" t="s">
        <v>306</v>
      </c>
      <c r="F241" s="21" t="s">
        <v>309</v>
      </c>
      <c r="G241" s="17" t="s">
        <v>62</v>
      </c>
      <c r="H241" s="17" t="s">
        <v>26</v>
      </c>
      <c r="I241" s="17" t="s">
        <v>82</v>
      </c>
      <c r="J241" s="18" t="s">
        <v>311</v>
      </c>
      <c r="K241" s="11" t="s">
        <v>154</v>
      </c>
      <c r="L241" s="19">
        <v>0</v>
      </c>
      <c r="M241" s="19">
        <v>7391</v>
      </c>
      <c r="N241" s="19">
        <v>7391</v>
      </c>
      <c r="O241" s="19">
        <v>7391</v>
      </c>
    </row>
    <row r="242" spans="1:16" ht="127.5" x14ac:dyDescent="0.25">
      <c r="A242" s="11" t="s">
        <v>263</v>
      </c>
      <c r="B242" s="17"/>
      <c r="C242" s="17" t="s">
        <v>264</v>
      </c>
      <c r="D242" s="17" t="s">
        <v>33</v>
      </c>
      <c r="E242" s="17" t="s">
        <v>306</v>
      </c>
      <c r="F242" s="21" t="s">
        <v>312</v>
      </c>
      <c r="G242" s="17" t="s">
        <v>24</v>
      </c>
      <c r="H242" s="17" t="s">
        <v>26</v>
      </c>
      <c r="I242" s="17" t="s">
        <v>82</v>
      </c>
      <c r="J242" s="18" t="s">
        <v>313</v>
      </c>
      <c r="K242" s="11"/>
      <c r="L242" s="19">
        <f>L243</f>
        <v>46950.1</v>
      </c>
      <c r="M242" s="19">
        <f t="shared" ref="M242:O242" si="110">M243</f>
        <v>48799</v>
      </c>
      <c r="N242" s="19">
        <f t="shared" si="110"/>
        <v>48799</v>
      </c>
      <c r="O242" s="19">
        <f t="shared" si="110"/>
        <v>48799</v>
      </c>
    </row>
    <row r="243" spans="1:16" ht="127.5" x14ac:dyDescent="0.25">
      <c r="A243" s="11" t="s">
        <v>263</v>
      </c>
      <c r="B243" s="17">
        <v>925</v>
      </c>
      <c r="C243" s="17" t="s">
        <v>264</v>
      </c>
      <c r="D243" s="17" t="s">
        <v>33</v>
      </c>
      <c r="E243" s="17" t="s">
        <v>306</v>
      </c>
      <c r="F243" s="21" t="s">
        <v>312</v>
      </c>
      <c r="G243" s="17" t="s">
        <v>62</v>
      </c>
      <c r="H243" s="17" t="s">
        <v>26</v>
      </c>
      <c r="I243" s="17" t="s">
        <v>82</v>
      </c>
      <c r="J243" s="18" t="s">
        <v>314</v>
      </c>
      <c r="K243" s="11" t="s">
        <v>154</v>
      </c>
      <c r="L243" s="19">
        <v>46950.1</v>
      </c>
      <c r="M243" s="19">
        <v>48799</v>
      </c>
      <c r="N243" s="19">
        <v>48799</v>
      </c>
      <c r="O243" s="19">
        <v>48799</v>
      </c>
    </row>
    <row r="244" spans="1:16" s="6" customFormat="1" ht="25.5" x14ac:dyDescent="0.25">
      <c r="A244" s="11" t="s">
        <v>263</v>
      </c>
      <c r="B244" s="17"/>
      <c r="C244" s="17" t="s">
        <v>264</v>
      </c>
      <c r="D244" s="17" t="s">
        <v>33</v>
      </c>
      <c r="E244" s="21" t="s">
        <v>315</v>
      </c>
      <c r="F244" s="21" t="s">
        <v>316</v>
      </c>
      <c r="G244" s="17" t="s">
        <v>24</v>
      </c>
      <c r="H244" s="17" t="s">
        <v>26</v>
      </c>
      <c r="I244" s="17" t="s">
        <v>82</v>
      </c>
      <c r="J244" s="18" t="s">
        <v>317</v>
      </c>
      <c r="K244" s="11"/>
      <c r="L244" s="19">
        <f>L245</f>
        <v>111702.6</v>
      </c>
      <c r="M244" s="19">
        <f t="shared" ref="M244:O244" si="111">M245</f>
        <v>115178.9</v>
      </c>
      <c r="N244" s="19">
        <f t="shared" si="111"/>
        <v>115178.9</v>
      </c>
      <c r="O244" s="19">
        <f t="shared" si="111"/>
        <v>115277.07681999999</v>
      </c>
      <c r="P244" s="23"/>
    </row>
    <row r="245" spans="1:16" s="6" customFormat="1" ht="63.75" x14ac:dyDescent="0.25">
      <c r="A245" s="11" t="s">
        <v>263</v>
      </c>
      <c r="B245" s="17" t="s">
        <v>161</v>
      </c>
      <c r="C245" s="17" t="s">
        <v>264</v>
      </c>
      <c r="D245" s="17" t="s">
        <v>33</v>
      </c>
      <c r="E245" s="21" t="s">
        <v>315</v>
      </c>
      <c r="F245" s="21" t="s">
        <v>316</v>
      </c>
      <c r="G245" s="17" t="s">
        <v>62</v>
      </c>
      <c r="H245" s="17" t="s">
        <v>26</v>
      </c>
      <c r="I245" s="17" t="s">
        <v>82</v>
      </c>
      <c r="J245" s="18" t="s">
        <v>318</v>
      </c>
      <c r="K245" s="11" t="s">
        <v>162</v>
      </c>
      <c r="L245" s="19">
        <v>111702.6</v>
      </c>
      <c r="M245" s="19">
        <v>115178.9</v>
      </c>
      <c r="N245" s="19">
        <v>115178.9</v>
      </c>
      <c r="O245" s="19">
        <v>115277.07681999999</v>
      </c>
      <c r="P245" s="23"/>
    </row>
    <row r="246" spans="1:16" ht="25.5" x14ac:dyDescent="0.25">
      <c r="A246" s="11" t="s">
        <v>263</v>
      </c>
      <c r="B246" s="17"/>
      <c r="C246" s="17" t="s">
        <v>264</v>
      </c>
      <c r="D246" s="17" t="s">
        <v>33</v>
      </c>
      <c r="E246" s="17" t="s">
        <v>319</v>
      </c>
      <c r="F246" s="17" t="s">
        <v>25</v>
      </c>
      <c r="G246" s="17" t="s">
        <v>24</v>
      </c>
      <c r="H246" s="17" t="s">
        <v>26</v>
      </c>
      <c r="I246" s="17" t="s">
        <v>82</v>
      </c>
      <c r="J246" s="18" t="s">
        <v>320</v>
      </c>
      <c r="K246" s="11"/>
      <c r="L246" s="19">
        <f>L247+L254</f>
        <v>7388.8540000000003</v>
      </c>
      <c r="M246" s="19">
        <f t="shared" ref="M246:O246" si="112">M247+M254</f>
        <v>380459.07699999999</v>
      </c>
      <c r="N246" s="19">
        <f t="shared" si="112"/>
        <v>380459.07699999999</v>
      </c>
      <c r="O246" s="19">
        <f t="shared" si="112"/>
        <v>381704.11300000001</v>
      </c>
    </row>
    <row r="247" spans="1:16" ht="63.75" x14ac:dyDescent="0.25">
      <c r="A247" s="11" t="s">
        <v>263</v>
      </c>
      <c r="B247" s="17"/>
      <c r="C247" s="17" t="s">
        <v>264</v>
      </c>
      <c r="D247" s="17" t="s">
        <v>33</v>
      </c>
      <c r="E247" s="17" t="s">
        <v>319</v>
      </c>
      <c r="F247" s="17" t="s">
        <v>35</v>
      </c>
      <c r="G247" s="17" t="s">
        <v>24</v>
      </c>
      <c r="H247" s="17" t="s">
        <v>26</v>
      </c>
      <c r="I247" s="17" t="s">
        <v>82</v>
      </c>
      <c r="J247" s="18" t="s">
        <v>321</v>
      </c>
      <c r="K247" s="11"/>
      <c r="L247" s="19">
        <f>SUM(L248:L253)</f>
        <v>7388.8540000000003</v>
      </c>
      <c r="M247" s="19">
        <f t="shared" ref="M247:O247" si="113">SUM(M248:M253)</f>
        <v>13655.977000000001</v>
      </c>
      <c r="N247" s="19">
        <f t="shared" si="113"/>
        <v>13655.977000000001</v>
      </c>
      <c r="O247" s="19">
        <f t="shared" si="113"/>
        <v>13655.977000000001</v>
      </c>
    </row>
    <row r="248" spans="1:16" ht="76.5" x14ac:dyDescent="0.25">
      <c r="A248" s="11" t="s">
        <v>263</v>
      </c>
      <c r="B248" s="17" t="s">
        <v>81</v>
      </c>
      <c r="C248" s="17" t="s">
        <v>264</v>
      </c>
      <c r="D248" s="17" t="s">
        <v>33</v>
      </c>
      <c r="E248" s="17" t="s">
        <v>319</v>
      </c>
      <c r="F248" s="17" t="s">
        <v>35</v>
      </c>
      <c r="G248" s="17" t="s">
        <v>62</v>
      </c>
      <c r="H248" s="17" t="s">
        <v>26</v>
      </c>
      <c r="I248" s="17" t="s">
        <v>82</v>
      </c>
      <c r="J248" s="18" t="s">
        <v>322</v>
      </c>
      <c r="K248" s="11" t="s">
        <v>83</v>
      </c>
      <c r="L248" s="19">
        <v>1520.454</v>
      </c>
      <c r="M248" s="19">
        <v>7715.1769999999997</v>
      </c>
      <c r="N248" s="19">
        <v>7715.1769999999997</v>
      </c>
      <c r="O248" s="19">
        <v>7715.1769999999997</v>
      </c>
    </row>
    <row r="249" spans="1:16" ht="76.5" x14ac:dyDescent="0.25">
      <c r="A249" s="11" t="s">
        <v>263</v>
      </c>
      <c r="B249" s="17" t="s">
        <v>240</v>
      </c>
      <c r="C249" s="17" t="s">
        <v>264</v>
      </c>
      <c r="D249" s="17" t="s">
        <v>33</v>
      </c>
      <c r="E249" s="17" t="s">
        <v>319</v>
      </c>
      <c r="F249" s="17" t="s">
        <v>35</v>
      </c>
      <c r="G249" s="17" t="s">
        <v>62</v>
      </c>
      <c r="H249" s="17" t="s">
        <v>26</v>
      </c>
      <c r="I249" s="17" t="s">
        <v>82</v>
      </c>
      <c r="J249" s="18" t="s">
        <v>322</v>
      </c>
      <c r="K249" s="11" t="s">
        <v>243</v>
      </c>
      <c r="L249" s="19">
        <v>1784.4</v>
      </c>
      <c r="M249" s="19">
        <v>1784.4</v>
      </c>
      <c r="N249" s="19">
        <v>1784.4</v>
      </c>
      <c r="O249" s="19">
        <v>1784.4</v>
      </c>
    </row>
    <row r="250" spans="1:16" ht="76.5" x14ac:dyDescent="0.25">
      <c r="A250" s="11" t="s">
        <v>263</v>
      </c>
      <c r="B250" s="17" t="s">
        <v>151</v>
      </c>
      <c r="C250" s="17" t="s">
        <v>264</v>
      </c>
      <c r="D250" s="17" t="s">
        <v>33</v>
      </c>
      <c r="E250" s="17" t="s">
        <v>319</v>
      </c>
      <c r="F250" s="17" t="s">
        <v>35</v>
      </c>
      <c r="G250" s="17" t="s">
        <v>62</v>
      </c>
      <c r="H250" s="17" t="s">
        <v>26</v>
      </c>
      <c r="I250" s="17" t="s">
        <v>82</v>
      </c>
      <c r="J250" s="18" t="s">
        <v>322</v>
      </c>
      <c r="K250" s="11" t="s">
        <v>152</v>
      </c>
      <c r="L250" s="19">
        <v>2050.3000000000002</v>
      </c>
      <c r="M250" s="19">
        <v>2050.3000000000002</v>
      </c>
      <c r="N250" s="19">
        <v>2050.3000000000002</v>
      </c>
      <c r="O250" s="19">
        <v>2050.3000000000002</v>
      </c>
    </row>
    <row r="251" spans="1:16" ht="76.5" x14ac:dyDescent="0.25">
      <c r="A251" s="11" t="s">
        <v>263</v>
      </c>
      <c r="B251" s="17" t="s">
        <v>141</v>
      </c>
      <c r="C251" s="17" t="s">
        <v>264</v>
      </c>
      <c r="D251" s="17" t="s">
        <v>33</v>
      </c>
      <c r="E251" s="17" t="s">
        <v>319</v>
      </c>
      <c r="F251" s="17" t="s">
        <v>35</v>
      </c>
      <c r="G251" s="17" t="s">
        <v>62</v>
      </c>
      <c r="H251" s="17" t="s">
        <v>26</v>
      </c>
      <c r="I251" s="17" t="s">
        <v>82</v>
      </c>
      <c r="J251" s="18" t="s">
        <v>322</v>
      </c>
      <c r="K251" s="11" t="s">
        <v>142</v>
      </c>
      <c r="L251" s="19">
        <v>0</v>
      </c>
      <c r="M251" s="19">
        <v>125.9</v>
      </c>
      <c r="N251" s="19">
        <v>125.9</v>
      </c>
      <c r="O251" s="19">
        <v>125.9</v>
      </c>
    </row>
    <row r="252" spans="1:16" ht="76.5" x14ac:dyDescent="0.25">
      <c r="A252" s="11" t="s">
        <v>263</v>
      </c>
      <c r="B252" s="17" t="s">
        <v>155</v>
      </c>
      <c r="C252" s="17" t="s">
        <v>264</v>
      </c>
      <c r="D252" s="17" t="s">
        <v>33</v>
      </c>
      <c r="E252" s="17" t="s">
        <v>319</v>
      </c>
      <c r="F252" s="17" t="s">
        <v>35</v>
      </c>
      <c r="G252" s="17" t="s">
        <v>62</v>
      </c>
      <c r="H252" s="17" t="s">
        <v>26</v>
      </c>
      <c r="I252" s="17" t="s">
        <v>82</v>
      </c>
      <c r="J252" s="18" t="s">
        <v>322</v>
      </c>
      <c r="K252" s="11" t="s">
        <v>156</v>
      </c>
      <c r="L252" s="19">
        <v>435</v>
      </c>
      <c r="M252" s="19">
        <v>435</v>
      </c>
      <c r="N252" s="19">
        <v>435</v>
      </c>
      <c r="O252" s="19">
        <v>435</v>
      </c>
    </row>
    <row r="253" spans="1:16" ht="76.5" x14ac:dyDescent="0.25">
      <c r="A253" s="11" t="s">
        <v>263</v>
      </c>
      <c r="B253" s="17">
        <v>929</v>
      </c>
      <c r="C253" s="17" t="s">
        <v>264</v>
      </c>
      <c r="D253" s="17" t="s">
        <v>33</v>
      </c>
      <c r="E253" s="17" t="s">
        <v>319</v>
      </c>
      <c r="F253" s="17" t="s">
        <v>35</v>
      </c>
      <c r="G253" s="17" t="s">
        <v>62</v>
      </c>
      <c r="H253" s="17" t="s">
        <v>26</v>
      </c>
      <c r="I253" s="17" t="s">
        <v>82</v>
      </c>
      <c r="J253" s="18" t="s">
        <v>322</v>
      </c>
      <c r="K253" s="11" t="s">
        <v>158</v>
      </c>
      <c r="L253" s="19">
        <v>1598.7</v>
      </c>
      <c r="M253" s="19">
        <v>1545.2</v>
      </c>
      <c r="N253" s="19">
        <v>1545.2</v>
      </c>
      <c r="O253" s="19">
        <v>1545.2</v>
      </c>
    </row>
    <row r="254" spans="1:16" ht="25.5" x14ac:dyDescent="0.25">
      <c r="A254" s="11" t="s">
        <v>263</v>
      </c>
      <c r="B254" s="17"/>
      <c r="C254" s="17" t="s">
        <v>264</v>
      </c>
      <c r="D254" s="17" t="s">
        <v>33</v>
      </c>
      <c r="E254" s="17" t="s">
        <v>323</v>
      </c>
      <c r="F254" s="17" t="s">
        <v>272</v>
      </c>
      <c r="G254" s="17" t="s">
        <v>24</v>
      </c>
      <c r="H254" s="17" t="s">
        <v>26</v>
      </c>
      <c r="I254" s="17" t="s">
        <v>82</v>
      </c>
      <c r="J254" s="18" t="s">
        <v>324</v>
      </c>
      <c r="K254" s="11"/>
      <c r="L254" s="19">
        <f>L255+L256</f>
        <v>0</v>
      </c>
      <c r="M254" s="19">
        <f t="shared" ref="M254:O254" si="114">M255+M256</f>
        <v>366803.1</v>
      </c>
      <c r="N254" s="19">
        <f t="shared" si="114"/>
        <v>366803.1</v>
      </c>
      <c r="O254" s="19">
        <f t="shared" si="114"/>
        <v>368048.136</v>
      </c>
    </row>
    <row r="255" spans="1:16" ht="38.25" x14ac:dyDescent="0.25">
      <c r="A255" s="11" t="s">
        <v>263</v>
      </c>
      <c r="B255" s="17" t="s">
        <v>81</v>
      </c>
      <c r="C255" s="17" t="s">
        <v>264</v>
      </c>
      <c r="D255" s="17" t="s">
        <v>33</v>
      </c>
      <c r="E255" s="17" t="s">
        <v>323</v>
      </c>
      <c r="F255" s="17" t="s">
        <v>272</v>
      </c>
      <c r="G255" s="17" t="s">
        <v>62</v>
      </c>
      <c r="H255" s="17" t="s">
        <v>26</v>
      </c>
      <c r="I255" s="17" t="s">
        <v>82</v>
      </c>
      <c r="J255" s="18" t="s">
        <v>325</v>
      </c>
      <c r="K255" s="11" t="s">
        <v>83</v>
      </c>
      <c r="L255" s="19">
        <v>0</v>
      </c>
      <c r="M255" s="19">
        <v>360303.1</v>
      </c>
      <c r="N255" s="19">
        <v>360303.1</v>
      </c>
      <c r="O255" s="19">
        <v>361548.136</v>
      </c>
    </row>
    <row r="256" spans="1:16" ht="51" x14ac:dyDescent="0.25">
      <c r="A256" s="11" t="s">
        <v>263</v>
      </c>
      <c r="B256" s="17" t="s">
        <v>153</v>
      </c>
      <c r="C256" s="17" t="s">
        <v>264</v>
      </c>
      <c r="D256" s="17" t="s">
        <v>33</v>
      </c>
      <c r="E256" s="17" t="s">
        <v>323</v>
      </c>
      <c r="F256" s="17" t="s">
        <v>272</v>
      </c>
      <c r="G256" s="17" t="s">
        <v>62</v>
      </c>
      <c r="H256" s="17" t="s">
        <v>26</v>
      </c>
      <c r="I256" s="17" t="s">
        <v>82</v>
      </c>
      <c r="J256" s="18" t="s">
        <v>325</v>
      </c>
      <c r="K256" s="11" t="s">
        <v>154</v>
      </c>
      <c r="L256" s="19">
        <v>0</v>
      </c>
      <c r="M256" s="19">
        <v>6500</v>
      </c>
      <c r="N256" s="19">
        <v>6500</v>
      </c>
      <c r="O256" s="19">
        <v>6500</v>
      </c>
    </row>
    <row r="257" spans="1:16" s="6" customFormat="1" ht="25.5" x14ac:dyDescent="0.25">
      <c r="A257" s="11" t="s">
        <v>263</v>
      </c>
      <c r="B257" s="17"/>
      <c r="C257" s="17" t="s">
        <v>264</v>
      </c>
      <c r="D257" s="21" t="s">
        <v>79</v>
      </c>
      <c r="E257" s="17" t="s">
        <v>24</v>
      </c>
      <c r="F257" s="17" t="s">
        <v>25</v>
      </c>
      <c r="G257" s="17" t="s">
        <v>24</v>
      </c>
      <c r="H257" s="17" t="s">
        <v>26</v>
      </c>
      <c r="I257" s="17" t="s">
        <v>25</v>
      </c>
      <c r="J257" s="18" t="s">
        <v>326</v>
      </c>
      <c r="K257" s="11"/>
      <c r="L257" s="19">
        <f>L258</f>
        <v>0</v>
      </c>
      <c r="M257" s="19">
        <f t="shared" ref="M257:O258" si="115">M258</f>
        <v>2925.83293</v>
      </c>
      <c r="N257" s="19">
        <f t="shared" si="115"/>
        <v>2925.83293</v>
      </c>
      <c r="O257" s="19">
        <f t="shared" si="115"/>
        <v>2925.83293</v>
      </c>
      <c r="P257" s="23"/>
    </row>
    <row r="258" spans="1:16" s="6" customFormat="1" ht="25.5" x14ac:dyDescent="0.25">
      <c r="A258" s="11" t="s">
        <v>263</v>
      </c>
      <c r="B258" s="17"/>
      <c r="C258" s="17" t="s">
        <v>264</v>
      </c>
      <c r="D258" s="21" t="s">
        <v>79</v>
      </c>
      <c r="E258" s="21" t="s">
        <v>62</v>
      </c>
      <c r="F258" s="17" t="s">
        <v>25</v>
      </c>
      <c r="G258" s="17" t="s">
        <v>62</v>
      </c>
      <c r="H258" s="17" t="s">
        <v>26</v>
      </c>
      <c r="I258" s="17" t="s">
        <v>82</v>
      </c>
      <c r="J258" s="18" t="s">
        <v>327</v>
      </c>
      <c r="K258" s="11"/>
      <c r="L258" s="19">
        <f>L259</f>
        <v>0</v>
      </c>
      <c r="M258" s="19">
        <f t="shared" si="115"/>
        <v>2925.83293</v>
      </c>
      <c r="N258" s="19">
        <f t="shared" si="115"/>
        <v>2925.83293</v>
      </c>
      <c r="O258" s="19">
        <f t="shared" si="115"/>
        <v>2925.83293</v>
      </c>
      <c r="P258" s="23"/>
    </row>
    <row r="259" spans="1:16" s="6" customFormat="1" ht="38.25" x14ac:dyDescent="0.25">
      <c r="A259" s="11" t="s">
        <v>263</v>
      </c>
      <c r="B259" s="17" t="s">
        <v>81</v>
      </c>
      <c r="C259" s="17" t="s">
        <v>264</v>
      </c>
      <c r="D259" s="21" t="s">
        <v>79</v>
      </c>
      <c r="E259" s="21" t="s">
        <v>62</v>
      </c>
      <c r="F259" s="21" t="s">
        <v>39</v>
      </c>
      <c r="G259" s="17" t="s">
        <v>62</v>
      </c>
      <c r="H259" s="17" t="s">
        <v>26</v>
      </c>
      <c r="I259" s="17" t="s">
        <v>82</v>
      </c>
      <c r="J259" s="18" t="s">
        <v>327</v>
      </c>
      <c r="K259" s="11" t="s">
        <v>83</v>
      </c>
      <c r="L259" s="19">
        <v>0</v>
      </c>
      <c r="M259" s="19">
        <v>2925.83293</v>
      </c>
      <c r="N259" s="19">
        <v>2925.83293</v>
      </c>
      <c r="O259" s="19">
        <v>2925.83293</v>
      </c>
      <c r="P259" s="23"/>
    </row>
    <row r="260" spans="1:16" s="6" customFormat="1" ht="63.75" x14ac:dyDescent="0.25">
      <c r="A260" s="11" t="s">
        <v>263</v>
      </c>
      <c r="B260" s="17"/>
      <c r="C260" s="17" t="s">
        <v>264</v>
      </c>
      <c r="D260" s="21" t="s">
        <v>328</v>
      </c>
      <c r="E260" s="17" t="s">
        <v>24</v>
      </c>
      <c r="F260" s="17" t="s">
        <v>25</v>
      </c>
      <c r="G260" s="17" t="s">
        <v>24</v>
      </c>
      <c r="H260" s="17" t="s">
        <v>26</v>
      </c>
      <c r="I260" s="17" t="s">
        <v>25</v>
      </c>
      <c r="J260" s="18" t="s">
        <v>329</v>
      </c>
      <c r="K260" s="11"/>
      <c r="L260" s="19">
        <f>L261</f>
        <v>0</v>
      </c>
      <c r="M260" s="19">
        <f t="shared" ref="M260:O261" si="116">M261</f>
        <v>2319.2300299999997</v>
      </c>
      <c r="N260" s="19">
        <f t="shared" si="116"/>
        <v>2319.2300299999997</v>
      </c>
      <c r="O260" s="19">
        <f t="shared" si="116"/>
        <v>2319.2300299999997</v>
      </c>
      <c r="P260" s="23"/>
    </row>
    <row r="261" spans="1:16" s="6" customFormat="1" ht="102" x14ac:dyDescent="0.25">
      <c r="A261" s="11" t="s">
        <v>263</v>
      </c>
      <c r="B261" s="17"/>
      <c r="C261" s="17" t="s">
        <v>264</v>
      </c>
      <c r="D261" s="21" t="s">
        <v>328</v>
      </c>
      <c r="E261" s="17" t="s">
        <v>24</v>
      </c>
      <c r="F261" s="17" t="s">
        <v>25</v>
      </c>
      <c r="G261" s="17" t="s">
        <v>62</v>
      </c>
      <c r="H261" s="17" t="s">
        <v>26</v>
      </c>
      <c r="I261" s="17" t="s">
        <v>82</v>
      </c>
      <c r="J261" s="18" t="s">
        <v>330</v>
      </c>
      <c r="K261" s="11"/>
      <c r="L261" s="19">
        <f>L262</f>
        <v>0</v>
      </c>
      <c r="M261" s="19">
        <f t="shared" si="116"/>
        <v>2319.2300299999997</v>
      </c>
      <c r="N261" s="19">
        <f t="shared" si="116"/>
        <v>2319.2300299999997</v>
      </c>
      <c r="O261" s="19">
        <f t="shared" si="116"/>
        <v>2319.2300299999997</v>
      </c>
      <c r="P261" s="23"/>
    </row>
    <row r="262" spans="1:16" s="6" customFormat="1" ht="38.25" x14ac:dyDescent="0.25">
      <c r="A262" s="11" t="s">
        <v>263</v>
      </c>
      <c r="B262" s="17"/>
      <c r="C262" s="17" t="s">
        <v>264</v>
      </c>
      <c r="D262" s="21" t="s">
        <v>328</v>
      </c>
      <c r="E262" s="21" t="s">
        <v>62</v>
      </c>
      <c r="F262" s="17" t="s">
        <v>25</v>
      </c>
      <c r="G262" s="17" t="s">
        <v>62</v>
      </c>
      <c r="H262" s="17" t="s">
        <v>26</v>
      </c>
      <c r="I262" s="17" t="s">
        <v>82</v>
      </c>
      <c r="J262" s="18" t="s">
        <v>331</v>
      </c>
      <c r="K262" s="11"/>
      <c r="L262" s="19">
        <f>L263+L264</f>
        <v>0</v>
      </c>
      <c r="M262" s="19">
        <f t="shared" ref="M262:O262" si="117">M263+M264</f>
        <v>2319.2300299999997</v>
      </c>
      <c r="N262" s="19">
        <f t="shared" si="117"/>
        <v>2319.2300299999997</v>
      </c>
      <c r="O262" s="19">
        <f t="shared" si="117"/>
        <v>2319.2300299999997</v>
      </c>
      <c r="P262" s="23"/>
    </row>
    <row r="263" spans="1:16" s="6" customFormat="1" ht="51" x14ac:dyDescent="0.25">
      <c r="A263" s="11" t="s">
        <v>263</v>
      </c>
      <c r="B263" s="17" t="s">
        <v>153</v>
      </c>
      <c r="C263" s="17" t="s">
        <v>264</v>
      </c>
      <c r="D263" s="21" t="s">
        <v>328</v>
      </c>
      <c r="E263" s="21" t="s">
        <v>62</v>
      </c>
      <c r="F263" s="17" t="s">
        <v>37</v>
      </c>
      <c r="G263" s="17" t="s">
        <v>62</v>
      </c>
      <c r="H263" s="17" t="s">
        <v>26</v>
      </c>
      <c r="I263" s="17" t="s">
        <v>82</v>
      </c>
      <c r="J263" s="18" t="s">
        <v>359</v>
      </c>
      <c r="K263" s="11" t="s">
        <v>154</v>
      </c>
      <c r="L263" s="19">
        <v>0</v>
      </c>
      <c r="M263" s="19">
        <v>2319.2291099999998</v>
      </c>
      <c r="N263" s="19">
        <v>2319.2291099999998</v>
      </c>
      <c r="O263" s="19">
        <v>2319.2291099999998</v>
      </c>
      <c r="P263" s="23"/>
    </row>
    <row r="264" spans="1:16" s="6" customFormat="1" ht="38.25" x14ac:dyDescent="0.25">
      <c r="A264" s="11" t="s">
        <v>263</v>
      </c>
      <c r="B264" s="17" t="s">
        <v>81</v>
      </c>
      <c r="C264" s="17" t="s">
        <v>264</v>
      </c>
      <c r="D264" s="21" t="s">
        <v>328</v>
      </c>
      <c r="E264" s="21" t="s">
        <v>62</v>
      </c>
      <c r="F264" s="21" t="s">
        <v>39</v>
      </c>
      <c r="G264" s="17" t="s">
        <v>62</v>
      </c>
      <c r="H264" s="17" t="s">
        <v>26</v>
      </c>
      <c r="I264" s="17" t="s">
        <v>82</v>
      </c>
      <c r="J264" s="18" t="s">
        <v>404</v>
      </c>
      <c r="K264" s="11" t="s">
        <v>83</v>
      </c>
      <c r="L264" s="19">
        <v>0</v>
      </c>
      <c r="M264" s="19">
        <v>9.2000000000000003E-4</v>
      </c>
      <c r="N264" s="19">
        <v>9.2000000000000003E-4</v>
      </c>
      <c r="O264" s="19">
        <v>9.2000000000000003E-4</v>
      </c>
      <c r="P264" s="23"/>
    </row>
    <row r="265" spans="1:16" ht="38.25" x14ac:dyDescent="0.25">
      <c r="A265" s="11" t="s">
        <v>263</v>
      </c>
      <c r="B265" s="17"/>
      <c r="C265" s="17" t="s">
        <v>264</v>
      </c>
      <c r="D265" s="17" t="s">
        <v>271</v>
      </c>
      <c r="E265" s="17" t="s">
        <v>24</v>
      </c>
      <c r="F265" s="17" t="s">
        <v>25</v>
      </c>
      <c r="G265" s="17" t="s">
        <v>24</v>
      </c>
      <c r="H265" s="17" t="s">
        <v>26</v>
      </c>
      <c r="I265" s="17" t="s">
        <v>25</v>
      </c>
      <c r="J265" s="18" t="s">
        <v>332</v>
      </c>
      <c r="K265" s="11"/>
      <c r="L265" s="19">
        <f t="shared" ref="L265:O265" si="118">L266</f>
        <v>0</v>
      </c>
      <c r="M265" s="19">
        <f t="shared" si="118"/>
        <v>-9319.6392099999994</v>
      </c>
      <c r="N265" s="19">
        <f t="shared" si="118"/>
        <v>-9319.6392099999994</v>
      </c>
      <c r="O265" s="19">
        <f t="shared" si="118"/>
        <v>-9319.6392099999994</v>
      </c>
    </row>
    <row r="266" spans="1:16" ht="51" x14ac:dyDescent="0.25">
      <c r="A266" s="11" t="s">
        <v>263</v>
      </c>
      <c r="B266" s="17"/>
      <c r="C266" s="17" t="s">
        <v>264</v>
      </c>
      <c r="D266" s="17" t="s">
        <v>271</v>
      </c>
      <c r="E266" s="17" t="s">
        <v>24</v>
      </c>
      <c r="F266" s="17" t="s">
        <v>25</v>
      </c>
      <c r="G266" s="17" t="s">
        <v>62</v>
      </c>
      <c r="H266" s="17" t="s">
        <v>26</v>
      </c>
      <c r="I266" s="17" t="s">
        <v>82</v>
      </c>
      <c r="J266" s="18" t="s">
        <v>333</v>
      </c>
      <c r="K266" s="11"/>
      <c r="L266" s="19">
        <f>SUM(L267:L274)</f>
        <v>0</v>
      </c>
      <c r="M266" s="19">
        <f t="shared" ref="M266:O266" si="119">SUM(M267:M274)</f>
        <v>-9319.6392099999994</v>
      </c>
      <c r="N266" s="19">
        <f t="shared" si="119"/>
        <v>-9319.6392099999994</v>
      </c>
      <c r="O266" s="19">
        <f t="shared" si="119"/>
        <v>-9319.6392099999994</v>
      </c>
    </row>
    <row r="267" spans="1:16" ht="76.5" x14ac:dyDescent="0.25">
      <c r="A267" s="11" t="s">
        <v>263</v>
      </c>
      <c r="B267" s="17" t="s">
        <v>153</v>
      </c>
      <c r="C267" s="17" t="s">
        <v>264</v>
      </c>
      <c r="D267" s="17" t="s">
        <v>271</v>
      </c>
      <c r="E267" s="17" t="s">
        <v>280</v>
      </c>
      <c r="F267" s="21" t="s">
        <v>281</v>
      </c>
      <c r="G267" s="17" t="s">
        <v>62</v>
      </c>
      <c r="H267" s="17" t="s">
        <v>26</v>
      </c>
      <c r="I267" s="17" t="s">
        <v>82</v>
      </c>
      <c r="J267" s="18" t="s">
        <v>334</v>
      </c>
      <c r="K267" s="11" t="s">
        <v>154</v>
      </c>
      <c r="L267" s="19">
        <v>0</v>
      </c>
      <c r="M267" s="19">
        <v>-6108.3573699999997</v>
      </c>
      <c r="N267" s="19">
        <v>-6108.3573699999997</v>
      </c>
      <c r="O267" s="19">
        <v>-6108.3573699999997</v>
      </c>
    </row>
    <row r="268" spans="1:16" ht="51" x14ac:dyDescent="0.25">
      <c r="A268" s="11" t="s">
        <v>263</v>
      </c>
      <c r="B268" s="17" t="s">
        <v>81</v>
      </c>
      <c r="C268" s="17" t="s">
        <v>264</v>
      </c>
      <c r="D268" s="17" t="s">
        <v>271</v>
      </c>
      <c r="E268" s="17" t="s">
        <v>280</v>
      </c>
      <c r="F268" s="21">
        <v>497</v>
      </c>
      <c r="G268" s="17" t="s">
        <v>62</v>
      </c>
      <c r="H268" s="17" t="s">
        <v>26</v>
      </c>
      <c r="I268" s="17" t="s">
        <v>82</v>
      </c>
      <c r="J268" s="18" t="s">
        <v>335</v>
      </c>
      <c r="K268" s="11" t="s">
        <v>83</v>
      </c>
      <c r="L268" s="19">
        <v>0</v>
      </c>
      <c r="M268" s="19">
        <v>-0.56574000000000002</v>
      </c>
      <c r="N268" s="19">
        <v>-0.56574000000000002</v>
      </c>
      <c r="O268" s="19">
        <v>-0.56574000000000002</v>
      </c>
    </row>
    <row r="269" spans="1:16" ht="51" x14ac:dyDescent="0.25">
      <c r="A269" s="11" t="s">
        <v>263</v>
      </c>
      <c r="B269" s="17" t="s">
        <v>153</v>
      </c>
      <c r="C269" s="17" t="s">
        <v>264</v>
      </c>
      <c r="D269" s="17" t="s">
        <v>271</v>
      </c>
      <c r="E269" s="17" t="s">
        <v>280</v>
      </c>
      <c r="F269" s="21">
        <v>750</v>
      </c>
      <c r="G269" s="17" t="s">
        <v>62</v>
      </c>
      <c r="H269" s="17" t="s">
        <v>26</v>
      </c>
      <c r="I269" s="17" t="s">
        <v>82</v>
      </c>
      <c r="J269" s="18" t="s">
        <v>336</v>
      </c>
      <c r="K269" s="11" t="s">
        <v>154</v>
      </c>
      <c r="L269" s="19">
        <v>0</v>
      </c>
      <c r="M269" s="19">
        <v>-0.25979000000000002</v>
      </c>
      <c r="N269" s="19">
        <v>-0.25979000000000002</v>
      </c>
      <c r="O269" s="19">
        <v>-0.25979000000000002</v>
      </c>
    </row>
    <row r="270" spans="1:16" ht="76.5" x14ac:dyDescent="0.25">
      <c r="A270" s="11" t="s">
        <v>263</v>
      </c>
      <c r="B270" s="17" t="s">
        <v>153</v>
      </c>
      <c r="C270" s="17" t="s">
        <v>264</v>
      </c>
      <c r="D270" s="17" t="s">
        <v>271</v>
      </c>
      <c r="E270" s="17">
        <v>35</v>
      </c>
      <c r="F270" s="21">
        <v>303</v>
      </c>
      <c r="G270" s="17" t="s">
        <v>62</v>
      </c>
      <c r="H270" s="17" t="s">
        <v>26</v>
      </c>
      <c r="I270" s="17" t="s">
        <v>82</v>
      </c>
      <c r="J270" s="18" t="s">
        <v>337</v>
      </c>
      <c r="K270" s="11" t="s">
        <v>154</v>
      </c>
      <c r="L270" s="19">
        <v>0</v>
      </c>
      <c r="M270" s="19">
        <v>-824.49590999999998</v>
      </c>
      <c r="N270" s="19">
        <v>-824.49590999999998</v>
      </c>
      <c r="O270" s="19">
        <v>-824.49590999999998</v>
      </c>
    </row>
    <row r="271" spans="1:16" ht="89.25" x14ac:dyDescent="0.25">
      <c r="A271" s="11" t="s">
        <v>263</v>
      </c>
      <c r="B271" s="17" t="s">
        <v>153</v>
      </c>
      <c r="C271" s="17" t="s">
        <v>264</v>
      </c>
      <c r="D271" s="17" t="s">
        <v>271</v>
      </c>
      <c r="E271" s="21" t="s">
        <v>338</v>
      </c>
      <c r="F271" s="21">
        <v>179</v>
      </c>
      <c r="G271" s="17" t="s">
        <v>62</v>
      </c>
      <c r="H271" s="17" t="s">
        <v>26</v>
      </c>
      <c r="I271" s="17" t="s">
        <v>82</v>
      </c>
      <c r="J271" s="18" t="s">
        <v>339</v>
      </c>
      <c r="K271" s="11" t="s">
        <v>154</v>
      </c>
      <c r="L271" s="19">
        <v>0</v>
      </c>
      <c r="M271" s="19">
        <v>-728.27387999999996</v>
      </c>
      <c r="N271" s="19">
        <v>-728.27387999999996</v>
      </c>
      <c r="O271" s="19">
        <v>-728.27387999999996</v>
      </c>
    </row>
    <row r="272" spans="1:16" ht="76.5" x14ac:dyDescent="0.25">
      <c r="A272" s="11" t="s">
        <v>263</v>
      </c>
      <c r="B272" s="17" t="s">
        <v>141</v>
      </c>
      <c r="C272" s="17" t="s">
        <v>264</v>
      </c>
      <c r="D272" s="17" t="s">
        <v>271</v>
      </c>
      <c r="E272" s="17" t="s">
        <v>340</v>
      </c>
      <c r="F272" s="17" t="s">
        <v>37</v>
      </c>
      <c r="G272" s="17" t="s">
        <v>62</v>
      </c>
      <c r="H272" s="17" t="s">
        <v>26</v>
      </c>
      <c r="I272" s="17" t="s">
        <v>82</v>
      </c>
      <c r="J272" s="18" t="s">
        <v>341</v>
      </c>
      <c r="K272" s="11" t="s">
        <v>142</v>
      </c>
      <c r="L272" s="19">
        <v>0</v>
      </c>
      <c r="M272" s="19">
        <v>-464.78464000000002</v>
      </c>
      <c r="N272" s="19">
        <v>-464.78464000000002</v>
      </c>
      <c r="O272" s="19">
        <v>-464.78464000000002</v>
      </c>
    </row>
    <row r="273" spans="1:16" ht="51" x14ac:dyDescent="0.25">
      <c r="A273" s="11" t="s">
        <v>263</v>
      </c>
      <c r="B273" s="17" t="s">
        <v>153</v>
      </c>
      <c r="C273" s="17" t="s">
        <v>264</v>
      </c>
      <c r="D273" s="17" t="s">
        <v>271</v>
      </c>
      <c r="E273" s="17" t="s">
        <v>340</v>
      </c>
      <c r="F273" s="17" t="s">
        <v>37</v>
      </c>
      <c r="G273" s="17" t="s">
        <v>62</v>
      </c>
      <c r="H273" s="17" t="s">
        <v>26</v>
      </c>
      <c r="I273" s="17" t="s">
        <v>82</v>
      </c>
      <c r="J273" s="18" t="s">
        <v>341</v>
      </c>
      <c r="K273" s="11" t="s">
        <v>154</v>
      </c>
      <c r="L273" s="19">
        <v>0</v>
      </c>
      <c r="M273" s="19">
        <v>-1104.6514</v>
      </c>
      <c r="N273" s="19">
        <v>-1104.6514</v>
      </c>
      <c r="O273" s="19">
        <v>-1104.6514</v>
      </c>
    </row>
    <row r="274" spans="1:16" ht="63.75" x14ac:dyDescent="0.25">
      <c r="A274" s="11" t="s">
        <v>263</v>
      </c>
      <c r="B274" s="17" t="s">
        <v>161</v>
      </c>
      <c r="C274" s="17" t="s">
        <v>264</v>
      </c>
      <c r="D274" s="17" t="s">
        <v>271</v>
      </c>
      <c r="E274" s="17" t="s">
        <v>340</v>
      </c>
      <c r="F274" s="17" t="s">
        <v>37</v>
      </c>
      <c r="G274" s="17" t="s">
        <v>62</v>
      </c>
      <c r="H274" s="17" t="s">
        <v>26</v>
      </c>
      <c r="I274" s="17" t="s">
        <v>82</v>
      </c>
      <c r="J274" s="18" t="s">
        <v>341</v>
      </c>
      <c r="K274" s="11" t="s">
        <v>162</v>
      </c>
      <c r="L274" s="19">
        <v>0</v>
      </c>
      <c r="M274" s="19">
        <v>-88.250479999999996</v>
      </c>
      <c r="N274" s="19">
        <v>-88.250479999999996</v>
      </c>
      <c r="O274" s="19">
        <v>-88.250479999999996</v>
      </c>
    </row>
    <row r="275" spans="1:16" ht="13.5" customHeight="1" x14ac:dyDescent="0.25">
      <c r="A275" s="27"/>
      <c r="B275" s="28"/>
      <c r="C275" s="27"/>
      <c r="D275" s="27"/>
      <c r="E275" s="27"/>
      <c r="F275" s="27"/>
      <c r="G275" s="27"/>
      <c r="H275" s="28"/>
      <c r="I275" s="27"/>
      <c r="J275" s="49"/>
      <c r="K275" s="12" t="s">
        <v>342</v>
      </c>
      <c r="L275" s="50">
        <f>L13+L206</f>
        <v>3242618.2540000002</v>
      </c>
      <c r="M275" s="50">
        <f t="shared" ref="M275:O275" si="120">M13+M206</f>
        <v>4651585.8507599998</v>
      </c>
      <c r="N275" s="50">
        <f t="shared" si="120"/>
        <v>4651585.8507599998</v>
      </c>
      <c r="O275" s="50">
        <f t="shared" si="120"/>
        <v>4930339.8070200011</v>
      </c>
    </row>
    <row r="277" spans="1:16" s="30" customFormat="1" ht="14.25" customHeight="1" x14ac:dyDescent="0.2">
      <c r="A277" s="44" t="s">
        <v>360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29"/>
    </row>
    <row r="278" spans="1:16" s="34" customFormat="1" ht="13.5" customHeight="1" x14ac:dyDescent="0.2">
      <c r="A278" s="45"/>
      <c r="B278" s="45"/>
      <c r="C278" s="45"/>
      <c r="D278" s="31"/>
      <c r="E278" s="31"/>
      <c r="F278" s="31"/>
      <c r="G278" s="31"/>
      <c r="H278" s="31"/>
      <c r="I278" s="31"/>
      <c r="J278" s="31"/>
      <c r="K278" s="32"/>
      <c r="L278" s="31"/>
      <c r="M278" s="31"/>
      <c r="N278" s="31"/>
      <c r="O278" s="31"/>
      <c r="P278" s="33"/>
    </row>
    <row r="279" spans="1:16" s="34" customFormat="1" ht="13.5" customHeight="1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32"/>
      <c r="L279" s="31"/>
      <c r="M279" s="31"/>
      <c r="N279" s="31"/>
      <c r="O279" s="31"/>
      <c r="P279" s="33"/>
    </row>
    <row r="280" spans="1:16" s="39" customFormat="1" ht="18.75" x14ac:dyDescent="0.25">
      <c r="A280" s="35" t="s">
        <v>343</v>
      </c>
      <c r="B280" s="35"/>
      <c r="C280" s="35"/>
      <c r="D280" s="35"/>
      <c r="E280" s="35"/>
      <c r="F280" s="35"/>
      <c r="G280" s="35"/>
      <c r="H280" s="35"/>
      <c r="I280" s="35"/>
      <c r="J280" s="35"/>
      <c r="K280" s="36"/>
      <c r="L280" s="37"/>
      <c r="M280" s="37"/>
      <c r="N280" s="47" t="s">
        <v>344</v>
      </c>
      <c r="O280" s="47"/>
      <c r="P280" s="38"/>
    </row>
    <row r="281" spans="1:16" s="39" customFormat="1" ht="18.75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6"/>
      <c r="L281" s="35"/>
      <c r="M281" s="35"/>
      <c r="N281" s="35"/>
      <c r="O281" s="35"/>
      <c r="P281" s="38"/>
    </row>
    <row r="282" spans="1:16" s="39" customFormat="1" ht="18.75" x14ac:dyDescent="0.25">
      <c r="A282" s="35" t="s">
        <v>345</v>
      </c>
      <c r="B282" s="35"/>
      <c r="C282" s="35"/>
      <c r="D282" s="35"/>
      <c r="E282" s="35"/>
      <c r="F282" s="35"/>
      <c r="G282" s="35"/>
      <c r="H282" s="35"/>
      <c r="I282" s="35"/>
      <c r="J282" s="35"/>
      <c r="K282" s="36"/>
      <c r="L282" s="35"/>
      <c r="M282" s="35"/>
      <c r="N282" s="35"/>
      <c r="O282" s="35"/>
      <c r="P282" s="38"/>
    </row>
    <row r="283" spans="1:16" s="39" customFormat="1" ht="18.75" x14ac:dyDescent="0.25">
      <c r="A283" s="35" t="s">
        <v>346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6"/>
      <c r="L283" s="35"/>
      <c r="M283" s="35"/>
      <c r="N283" s="35"/>
      <c r="O283" s="35"/>
      <c r="P283" s="38"/>
    </row>
  </sheetData>
  <autoFilter ref="A12:O275"/>
  <mergeCells count="21">
    <mergeCell ref="A277:O277"/>
    <mergeCell ref="A278:C278"/>
    <mergeCell ref="A279:J279"/>
    <mergeCell ref="N280:O280"/>
    <mergeCell ref="N9:N11"/>
    <mergeCell ref="O9:O11"/>
    <mergeCell ref="B10:B11"/>
    <mergeCell ref="C10:G10"/>
    <mergeCell ref="H10:I10"/>
    <mergeCell ref="A9:A11"/>
    <mergeCell ref="B9:I9"/>
    <mergeCell ref="J9:J11"/>
    <mergeCell ref="K9:K11"/>
    <mergeCell ref="L9:L11"/>
    <mergeCell ref="M9:M11"/>
    <mergeCell ref="G7:N7"/>
    <mergeCell ref="A1:O1"/>
    <mergeCell ref="A2:O2"/>
    <mergeCell ref="A3:O3"/>
    <mergeCell ref="G5:N5"/>
    <mergeCell ref="G6:N6"/>
  </mergeCells>
  <printOptions horizontalCentered="1"/>
  <pageMargins left="0.19685039370078741" right="0.19685039370078741" top="0.59055118110236227" bottom="0.19685039370078741" header="0.39370078740157483" footer="0"/>
  <pageSetup paperSize="9" scale="68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</vt:lpstr>
      <vt:lpstr>готов!Заголовки_для_печати</vt:lpstr>
      <vt:lpstr>готов!Область_печати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2024-02-26T12:03:36Z</dcterms:modified>
</cp:coreProperties>
</file>