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200" windowWidth="20730" windowHeight="10560" activeTab="0"/>
  </bookViews>
  <sheets>
    <sheet name="на 01.10.2021" sheetId="1" r:id="rId1"/>
  </sheets>
  <definedNames>
    <definedName name="_xlnm.Print_Area" localSheetId="0">'на 01.10.2021'!$A$1:$O$202</definedName>
  </definedNames>
  <calcPr fullCalcOnLoad="1"/>
</workbook>
</file>

<file path=xl/sharedStrings.xml><?xml version="1.0" encoding="utf-8"?>
<sst xmlns="http://schemas.openxmlformats.org/spreadsheetml/2006/main" count="238" uniqueCount="185">
  <si>
    <t>№ п/п</t>
  </si>
  <si>
    <t xml:space="preserve"> Государственная программа Краснодарского края "Развитие жилищно-коммунального хозяйства"  в том числе:</t>
  </si>
  <si>
    <t>Государственная программа Краснодарского края "Управление государственными финансами Краснодарского края", в том числе:</t>
  </si>
  <si>
    <t>Государственная  программа Краснодарского края "Развитие образования ", в том числе:</t>
  </si>
  <si>
    <t>Государственная программа Краснодарского края  "Дети Кубани", в том числе:</t>
  </si>
  <si>
    <t>Государственная программа Краснодарского края "Развитие физической культуры и спорта ", в том числе:</t>
  </si>
  <si>
    <t>Государственная программа Краснодарского края  "Развитие сельского хозяйства и регулирование рынков сельскохозяйственной продукции, сырья и продовольствия", в том числе:</t>
  </si>
  <si>
    <t>Администрация Краснострельского сельского поселения Темрюкского района</t>
  </si>
  <si>
    <t>Государственная  программа Краснодарского края "Развитие культуры", в том числе:</t>
  </si>
  <si>
    <t xml:space="preserve"> Государственная программа Краснодарского края "Развитие жилищно-коммунального хозяйства", в том числе:</t>
  </si>
  <si>
    <t>Государственная программа Краснодарского края  "Развитие здравоохранения", в том числе:</t>
  </si>
  <si>
    <t>краевой бюджет</t>
  </si>
  <si>
    <t>Лимиты</t>
  </si>
  <si>
    <t>местный бюджет</t>
  </si>
  <si>
    <t>Процент исполнения (%)</t>
  </si>
  <si>
    <t>Администрация Ахтанизовского сельского поселения Темрюкского района</t>
  </si>
  <si>
    <t>Администрация Вышестеблиевского сельского поселения Темрюкского района</t>
  </si>
  <si>
    <t>Администрация Голубицкого сельского поселения Темрюкского района</t>
  </si>
  <si>
    <t>Администрация Запорожского сельского поселения Темрюкского района</t>
  </si>
  <si>
    <t>Администрация Курчанского сельского поселения Темрюкского района</t>
  </si>
  <si>
    <t>Администрация Новотаманского сельского поселения Темрюкского района</t>
  </si>
  <si>
    <t>Администрация Сенного сельского поселения Темрюкского района</t>
  </si>
  <si>
    <t>Администрация Старотитаровского сельского поселения Темрюкского района</t>
  </si>
  <si>
    <t>Администрация Фонталовского сельского поселения Темрюкского района</t>
  </si>
  <si>
    <t>Администрация Темрюкского городского поселения Темрюкского района</t>
  </si>
  <si>
    <t>Освоено по данным отчетов координаторов программ</t>
  </si>
  <si>
    <t>федеральный бюджет</t>
  </si>
  <si>
    <t>Итого на реализацию государственных программ в поселениях Темрюкского района</t>
  </si>
  <si>
    <t>Итого муниципальному району</t>
  </si>
  <si>
    <t>Всего по Темрюкскому району</t>
  </si>
  <si>
    <t>Информация об участии муниципального образования Темрюкский район в государственных программах Краснодарского края</t>
  </si>
  <si>
    <t>Информация об участии городского и сельских поселений Темрюкский район в государственных программах Краснодарского края</t>
  </si>
  <si>
    <t>основные мероприятия:</t>
  </si>
  <si>
    <t>подпрограмма "Развитие отраслей агропромышленного комплекса":</t>
  </si>
  <si>
    <t>подпрограмма " Улучшение жилищных условий населения Краснодарского края":</t>
  </si>
  <si>
    <t>подпрограмма "Развитие водопроводно-канализационного комплекса населенных пунктов Краснодарского края":</t>
  </si>
  <si>
    <t>подпрограмма "Обеспечение эпизоотического, ветеринарно-санитарного благополучия в Краснодарском крае и развитие государственной ветеринарной службы Краснодарского края":</t>
  </si>
  <si>
    <t>подпрограмма "Газификация Краснодарского края":</t>
  </si>
  <si>
    <t>подпрограмма "Строительство, реконструкция, капитальный ремонт и ремонт автомобильных дорог общего пользования местного значения на территории Краснодарского края":</t>
  </si>
  <si>
    <t>Государственная программа Краснодарского края  "Региональная политика и развитие гражданского общества",  в том числе:</t>
  </si>
  <si>
    <t>подпрограмма "Совершенствование социальной поддержки семьи и детей":</t>
  </si>
  <si>
    <t>Государственная программа Краснодарского края "Социальная поддержка граждан",  в том числе:</t>
  </si>
  <si>
    <t>подпрограмма "Профилактика заболеваний и формирование здорового образа жизни. Развитие первичной медико-санитарной помощи":</t>
  </si>
  <si>
    <t>подпрограмма "Сохранение памяти погибших при защите Отечества на 2019-2024 годы"</t>
  </si>
  <si>
    <t>Государственная программа Краснодарского края  "Развитие санаторно-курортного и туристского комплекса", в том числе:</t>
  </si>
  <si>
    <t>подпрограмма "Развитие санаторно-курортного и туристского комплекса":</t>
  </si>
  <si>
    <t>основные мероприятия</t>
  </si>
  <si>
    <t>мероприятие "Предоставление субсидий местным бюджетам на софинансирование расходных обязательств муниципальных образований Краснодарского края на капитальный ремонт и ремонт автомобильных дорог общего пользования местного значения":</t>
  </si>
  <si>
    <t>мероприятие "Предоставление дотаций на выравнивание бюджетной обеспеченности поселений":</t>
  </si>
  <si>
    <t>мероприятие "Предоставление субсидий из краевого бюджета местным бюджетам муниципальных образований Краснодарского края на софинансирование расходных обязательств муниципальных образований Краснодарского края в целях обеспечения условий для развития физической культуры и массового спорта в части оплаты труда инструкторов по спорту"</t>
  </si>
  <si>
    <t>мероприятие "Предоставление субсидий из краевого бюджета местным бюджетам муниципальных образований Краснодарского края на софинансирование расходных обязательств муниципальных образований Краснодарского края по организации водоотведения". Наименование объекта: "Канализационный коллектор в ст-це Голубицкой Темрюкского района"</t>
  </si>
  <si>
    <t xml:space="preserve">мероприятие "Предоставление субвенций из краевого бюджета местным бюджетам муниципальных образований Краснодарского края на ведение учета в качестве нуждающихся в жилых помещениях граждан, относящихся к категориям, указанным в Законе Краснодарского края от 28 июля 2006 г. N 1077-КЗ "О мерах социальной поддержки по обеспечению жильем граждан отдельных категорий"
</t>
  </si>
  <si>
    <t>мероприятие "Предоставление субсидий из краевого бюджета местным бюджетам муниципальных образований Краснодарского края на софинансирование расходных обязательств муниципальных образований на предоставление социальных выплат молодым семьям на приобретение (строительство) жилья в рамках реализации мероприятия по обеспечению жильем молодых семей ведомственной целевой программы "Оказание государственной поддержки гражданам в обеспечении жильем и оплате жилищно-коммунальных услуг"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</si>
  <si>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мероприятие "Предоставление субвенций бюджетам муниципальных образований на 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 ведущим личное подсобное хозяйство, крестьянским (фермерским) хозяйствам, индивидуальным предпринимателям, осуществляющим деятельность в области сельскохозяйственного производства"</t>
  </si>
  <si>
    <t>мероприятие "Предоставление субвенций муниципальным образованиям на осуществление государственных полномочий по поддержке сельскохозяйственного производства"</t>
  </si>
  <si>
    <t>мероприятие "Предоставление субвенций местным бюджетам в целях финансового обеспечения расходных обязательств муниципальных образований Краснодарского края, возникающих при выполнении отдельных государственных полномочий по предоставлению социальной поддержки отдельным категориям работников муниципальных физкультурно-спортивных организаций отрасли "Физическая культура и спорт" и муниципальных организаций дополнительного образования реализующих дополнительные общеобразовательные программы в области физической культуры и спорта, отрасли "Образование"</t>
  </si>
  <si>
    <t>мероприятие "Предоставление субвенций бюджетам муниципальных образований Краснодарского края на осуществление выплат единовременного пособия детям-сиротам и детям, оставшимся без попечения родителей, и лицам из их числа на государственную регистрацию права собственности (права пожизненного наследуемого владения), в том числе на оплату услуг, необходимых для ее осуществления, за исключением жилых помещений, приобретенных за счет средств краевого бюджета"</t>
  </si>
  <si>
    <t>мероприятие "Предоставление субвенций бюджетам муниципальных образований Краснодарского края на выявление обстоятельств, свидетельствующих о необходимости оказания детям-сиротам и детям, оставшимся без попечения родителей, лицам из числа детей-сирот и детей, оставшихся без попечения родителей, содействия в преодолении трудной жизненной ситуации, и осуществление контроля за использованием детьми-сиротами и детьми, оставшимися без попечения родителей, лицами из числа детей-сирот и детей, оставшихся без попечения родителей, предоставленных им жилых помещений специализированного жилищного фонда"</t>
  </si>
  <si>
    <t xml:space="preserve">мероприятие "Предоставление субвенций муниципальным образованиям Краснодарского края на предоставление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Краснодарского края, отрасли "Культура, искусства и кинематография"
</t>
  </si>
  <si>
    <t>мероприятие "Предоставление субвенций местным бюджетам муниципальных образований Краснодарского края в соответствии с Законом Краснодарского края от 15 декабря 2004 г. N 805-КЗ "О наделении органов местного самоуправления муниципальных образований Краснодарского края отдельными государственными полномочиями в области социальной сферы" на осуществление отдельных государственных полномочий по выплате ежемесячных денежных средств на содержание детей, нуждающихся в особой заботе государства, переданных на патронатное воспитание"</t>
  </si>
  <si>
    <t>мероприятие "Предоставление субвенций местным бюджетам муниципальных образований Краснодарского края в соответствии с Законом Краснодарского края от 15 декабря 2004 г. N 805-КЗ "О наделении органов местного самоуправления муниципальных образований Краснодарского края отдельными государственными полномочиями в области социальной сферы" на осуществление отдельных государственных полномочий по выплате ежемесячного вознаграждения, причитающегося патронатным воспитателям за оказание услуг по осуществлению патронатного воспитания и постинтернатного сопровождения"</t>
  </si>
  <si>
    <t>мероприятие "Предоставление субвенций местным бюджетам муниципальных образований Краснодарского края в соответствии с Законом Краснодарского края от 29 декабря 2007 г. N 1372-КЗ "О наделении органов местного самоуправления в Краснодарском крае государственными полномочиями Краснодарского края по организации и осуществлению деятельности по опеке и попечительству в отношении несовершеннолетних" для финансового обеспечения осуществления отдельных государственных полномочий по организации и осуществлению деятельности по опеке и попечительству в отношении несовершеннолетних, за исключением полномочий по формированию и ведению регионального банка данных о детях, оставшихся без попечения родителей, полномочий по психолого-педагогической и правовой подготовке граждан, выразивших желание принять на воспитание в свою семью ребенка, оставшегося без попечения родителей"</t>
  </si>
  <si>
    <t>мероприятие "Предоставление субвенций бюджетам муниципальных районов (городских округов) Краснодарского края на обеспечение льготным питанием учащихся из многодетных семей в муниципальных общеобразовательных организациях"</t>
  </si>
  <si>
    <t>мероприятие "Предоставление субвенций бюджетам муниципальных районов (городских округов) Краснодарского края на осуществление органами местного самоуправления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Краснодарского края"</t>
  </si>
  <si>
    <t>мероприятие "Предоставление субсидии бюджетам муниципальных районов (городских округов) Краснодарского края на софинансирование расходных обязательств органов местного самоуправления муниципальных образований Краснодарского края по организации бесплатного горячего питания обучающихся по образовательным программам начального общего образования в муниципальных образовательных организациях"</t>
  </si>
  <si>
    <t>мероприятие "Предоставление субвенций бюджетам муниципальных районов (городских округов) Краснодарского края на осуществление государственных полномочий в области образования по финансовому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</si>
  <si>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мероприятие "Предоставление субвенций бюджетам, муниципальных районов (городских округов) Краснодарского края на выплату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t>
  </si>
  <si>
    <t>мероприятие "Предоставление иных межбюджетных трансфертов бюджетам муниципальных районов (городских округов) Краснодарского края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t>
  </si>
  <si>
    <t>мероприятие "Предоставление субвенций местным бюджетам муниципальных образований Краснодарского края на осуществление отдельных государственных полномочий по выплате ежемесячных денежных средств на содержание детей-сирот и детей, оставшихся без попечения родителей, находящихся под опекой (попечительством), включая предварительную опеку (попечительство), переданных на воспитание в приемную семью, в соответствии с Законом Краснодарского края от 15 декабря 2004 г. N 805-КЗ "О наделении органов местного самоуправления муниципальных образований Краснодарского края отдельными государственными полномочиями в области социальной сферы"</t>
  </si>
  <si>
    <t>мероприятие "Предоставление субсидий местным бюджетам муниципальных образований Краснодарского края в целях софинансирования расходных обязательств муниципальных образований Краснодарского края по созданию и модернизации учреждений культурно-досугового типа в сельской местности, включая строительство, реконструкцию и капитальный ремонт зданий, в рамках реализации регионального проекта "Культурная среда" НАЦИОНАЛЬНЫЙ ПРОЕКТ "КУЛЬТУРА" ФЕДЕРАЛЬНЫЙ ПРОЕКТ "КУЛЬТУРНАЯ СРЕДА":</t>
  </si>
  <si>
    <t>в том числе</t>
  </si>
  <si>
    <t>Всего</t>
  </si>
  <si>
    <t>Администрация Таманского сельского поселения Темрюкского района</t>
  </si>
  <si>
    <t>подпрограмма "Комплексное развитие сельских территорий":</t>
  </si>
  <si>
    <t>мероприятие "Предоставление субсидий местным бюджетам муниципальных образований Краснодарского края на софинансирование расходных обязательств муниципальных образований Краснодарского края по организации благоустройства сельских территорий (поселения)":</t>
  </si>
  <si>
    <t>мероприятие "Предоставление субсидий из краевого бюджета местным бюджетам муниципальных образований Краснодарского края на софинансирование расходных обязательств муниципальных образований Краснодарского края по проведению мероприятий по восстановлению (ремонту, благоустройству) воинских захоронений; установке мемориальных знаков на воинских захоронениях; нанесению имен погибших при защите Отечества на мемориальные сооружения воинских захоронений по месту захоронения в пределах полномочий, установленных законодательством Российской Федерации"</t>
  </si>
  <si>
    <t>мероприятие "Предоставление субсидий из краевого бюджета местным бюджетам муниципальных образований Краснодарского края на софинансирование расходных обязательств муниципальных образований Краснодарского края по организации водоснабжения населения":</t>
  </si>
  <si>
    <t>мероприятие "Предоставление субсидий из краевого бюджета местным бюджетам муниципальных образований Краснодарского края на софинансирование расходных обязательств муниципальных образований Краснодарского края по организации водоотведения":</t>
  </si>
  <si>
    <t xml:space="preserve"> Государственная программа Краснодарского края "Развитие топливно-энергетического комплекса", в том числе:</t>
  </si>
  <si>
    <t>мероприятие "Предоставление субвенций бюджетам муниципальных образований Краснодарского края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(далее также - дети-сироты и дети, оставшиеся без попечения родителей, лица из их числа), в соответствии с Законом Краснодарского края от 3 июня 2009 г. N 1748-КЗ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в части приобретения, строительства (в том числе участия в долевом строительстве) жилых помещений и включения таких жилых помещений в муниципальный специализированный жилищный фонд с отнесением их к жилым помещениям для детей-сирот и детей, оставшихся без попечения родителей, лиц из числа детей-сирот и детей, оставшихся без попечения родителей; предоставления детям-сиротам и детям, оставшимся без попечения родителей, лицам из их числа жилых помещений муниципального специализированного жилищного фонда по договорам найма специализированного жилого помещения для детей-сирот и детей, оставшихся без попечения родителей, лиц из числа детей-сирот и детей, оставшихся без попечения родителей; исключения жилых помещений для детей-сирот и детей, оставшихся без попечения родителей, лиц из числа детей-сирот и детей, оставшихся без попечения родителей, из муниципального специализированного жилищного фонда и заключения с детьми-сиротами и детьми, оставшимися без попечения родителей, лицами из их числа договора социального найма в отношении данных жилых помещений"</t>
  </si>
  <si>
    <t>мероприятие "Предоставление субвенций бюджетам муниципальных образований Краснодарского края на оплату проезда детей-сирот и детей, оставшихся без попечения родителей, находящихся под опекой (попечительством), включая предварительную опеку (попечительство), переданных на воспитание в приемную семью или на патронатное воспитание, к месту лечения и обратно"</t>
  </si>
  <si>
    <t>мероприятие "Предоставление субвенции из краевого бюджета бюджетам муниципальных образований Краснодарского края на осуществление переданных органам местного самоуправления отдельных государственных полномочий Краснодарского края по обеспечению отдыха детей в каникулярное время в профильных лагерях, организованных муниципальными общеобразовательными организациями Краснодарского края"</t>
  </si>
  <si>
    <t>мероприятие "Предоставление субсидий местным бюджетам муниципальных образований Краснодарского края в целях финансового обеспечения расходных обязательств муниципальных образований Краснодарского края по созданию условий для организации досуга и обеспечения жителей поселения, городского округа услугами организаций культуры либо по созданию условий для обеспечения поселений, входящих в состав муниципального района, услугами по организации досуга и услугами организаций культуры, а также по созданию условий для развития местного традиционного народного художественного творчества, участию в сохранении, возрождении и развитии народных художественных промыслов в поселении, городском округе либо по созданию условий для развития местного традиционного народного художественного творчества в поселениях, входящих в состав муниципального района"</t>
  </si>
  <si>
    <t xml:space="preserve">мероприятие "Предоставление субвенций бюджетам муниципальных районов (городских округов) на осуществление отдельных государственных полномочий Краснодарского края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 на территории муниципальных образований Краснодарского края"
</t>
  </si>
  <si>
    <t>мероприятие "Предоставление субсидий местным бюджетам муниципальных образований Краснодарского края в целях софинансирования расходных обязательств муниципальных образований Краснодарского края по обеспечению развития и укрепления материально-технической базы домов культуры в населенных пунктах с численностью населения до 50 тыс. человек":</t>
  </si>
  <si>
    <t>мероприятие "Предоставление субсидий из краевого бюджета местным бюджетам муниципальных образований Краснодарского края на софинансирование расходных обязательств муниципальных образований Краснодарского края по организации водоотведения в целях строительства (реконструкции) объектов обеспечивающей инфраструктуры туристских кластеров":</t>
  </si>
  <si>
    <t>мероприятие Предоставление субсидий местным бюджетам муниципальных образований Краснодарского края на софинансирование расходных обязательств по организации газоснабжения населения (поселений) (строительство подводящих газопроводов, распределительных газопроводов)":</t>
  </si>
  <si>
    <t>мероприятие "Предоставление субвенций бюджетам муниципальных районов (городских округов) Краснодарского края на осуществление государственных полномочий по материально-техническому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 участвующим в проведении государственной итоговой аттестации по образовательным программам основного общего и среднего общего образования, компенсации за работу по подготовке и проведению указанной государственной итоговой аттестации"</t>
  </si>
  <si>
    <t>мероприятие "Предоставление субвенций бюджетам муниципальных районов (городских округов) Краснодарского края на осуществление государственных полномочий в области образования по финансовому обеспечению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</si>
  <si>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Государственная программа Краснодарского края "Формирование современной городской среды", в том числе:</t>
  </si>
  <si>
    <t>Проектирование объекта: «Проектирование и строительство здания амбулатории ВОП (врача общей практики) расположенного по адресу Краснодарский край, Темрюкский район, ст-ца Ахтанизовская, пер. Гервасия, 3 А»</t>
  </si>
  <si>
    <t>мероприятие "Предоставление субвенций бюджетам муниципальных образований Краснодарского края на осуществление отдельных государственных полномочий по строительству зданий, включая проектно-изыскательские работы, для размещения фельдшерско-акушерских пунктов, фельдшерских пунктов, врачебных амбулаторий и офисов врача общей практики, а также строительство иных объектов здравоохранения, начатое до 1 января 2019 г.,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помощии", в том числе:</t>
  </si>
  <si>
    <t>Государственная программа Краснодарского края  "Развитие сети автомобильных дорог Краснодарского края",  в том числе:</t>
  </si>
  <si>
    <t xml:space="preserve"> В связи с поэтапным выполнением работ по контракту  на выполнение проектно-изыскательных работ по объекту: "Строительство канализационного коллектора с очистными сооружениями в пос. Веселовка" освоение средств предусмотрено: 1 этап в 2020 году - предпроектная подготовка, инженерные изыскания, разработка и утверждение проекта планировки и проекта межевания территории (13288,5 тыс. рублей) - 1 этап завершен 25.12.2020 года, ЛБО освоены; 2 этап в 2021 году - разработка проектной документации, экологическая экспертиза (718,3 тыс. рублей), срок выполнения - 25.03.2021 года. Работы не выполнены (проектная документация находится на стадии прохождения экологической экспертизы результатов инженерных изысканий), срок нарушен, проводится претензионная работа; 3 этап в 2021 году - экспертиза проектной документации, инженерных изысканий и определение достоверности сметной стоимости (1939,3 тыс. рублей), срок выполнения - 22.08.2021 года. Работы по 3-му этапу не ведутся, т.к. не завершены работы по 2-му этапу; 4 этап в 2021 году - разработка рабочей документации (3653,9 тыс. рублей), срок выполнения - 23.10.2021 года</t>
  </si>
  <si>
    <t>Наименование государственных программ Краснодарского края, подпрограмм, мероприятий</t>
  </si>
  <si>
    <t>В 2020 году за счет средств бюджета муниципального образования Темрюкский район выполнено проектирование объекта: «Проектирование и строительство здания амбулатории ВОП (врача общей практики) расположенного по адресу Краснодарский край, Темрюкский район, ст-ца Ахтанизовская, пер. Гервасия, 3 А». Положительное заключение получено  21.12.2020 года. Потребность в лимитах на 2021 год отсутствует. На очередной сессии ЗСК лимиты будут сняты</t>
  </si>
  <si>
    <t xml:space="preserve"> </t>
  </si>
  <si>
    <t>мероприятие "Предоставление субсидий бюджетам муниципальных районов (городских округов) Краснодарского края на софинансирование расходных обязательств, возникающих при выполнении полномочий органов местного самоуправления по вопросам местного значения на организацим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(капитальный ремонт и переоснащение пищевых блоков муниципальных общеобразовательных организаций)</t>
  </si>
  <si>
    <t>мероприятие "Предоставление субвенций местным бюджетам муниципальных образований Краснодарского края на осуществление отдельных государственных полномочий по выплате ежемесячного вознаграждения, причитающегося приемным родителям за оказание услуг по воспитанию приемных детей, в соответствии с Законом Краснодарского края от 15 декабря 2004 г. № 805-КЗ "О наделении органов местного самоуправления муниципальных образований Краснодарского края отдельными государственными полномочиями в области социальной сферы""</t>
  </si>
  <si>
    <t>мероприятие "Предоставление субвенций местным бюджетам муниципальных образований Краснодарского края для финансового обеспечения осуществления отдельных государственных полномочий по организации и обеспечению отдыха детей и оздоровления детей  (за исключением организации отдыха детей в каникулярное время) в соответствии с Законом Краснодарского края от 3 марта 2010 г. № 1909-КЗ "О наделении органов местного самоуправления в Краснодарском крае государственными полномочиями Краснодарского края по организации оздоровления и отдыха детей"</t>
  </si>
  <si>
    <t>Расходы по финансовому обеспечению деятельности 1 муниципального служащего по осуществлению организации оздоровления и отдыха детей управления семьи и детства администрации муниципального образования Темрюкский район: заработная плата с начислениями, укрепление материально-технической базы, освоение средств в течение 2021 года</t>
  </si>
  <si>
    <t xml:space="preserve">мероприятие "Предоставление субвенций местным бюджетам муниципальных образований Краснодарского края на осуществление отдельных государственных полномочий по созданию и организации деятельности комиссий по делам несовершеннолетних и защите их прав в соответствии с Законом Краснодарского края от 13 ноября 2006 г.№ 1132-КЗ "О комиссиях по делам несовершеннолетних и защите их прав в Краснодарском крае"
</t>
  </si>
  <si>
    <t>Единовременные пособия на государственную регистрацию права собственности (права пожизненного наследуемого владения), в том числе на оплату услуг, необходимых для ее осуществления, период освоения в течение 2021 года (имеет заявительный характер)</t>
  </si>
  <si>
    <t xml:space="preserve">Расходы по оплате проезда указанной категории граждан, к месту лечения и обратно. В адрес министерства труда и социального развития Краснодарского края 13 мая 2021 года направлено письмо о снятии субвенций, в связи с отсутствием фактической потребности </t>
  </si>
  <si>
    <t>Государственная программа Краснодарского края  "Социально-экономическое и инновационное развитие Краснодарского края", в том числе:</t>
  </si>
  <si>
    <t>подпрограмма "Развитие общественной инфраструктуры муниципального значения", в том числе:</t>
  </si>
  <si>
    <t>мероприятие "Предоставление субсидий местным бюджетам на софинансирование расходных обязательств муниципальных образований Краснодарского края, возникающих при выполнении полномочий органов местного самоуправления при строительстве, реконструкции (в том числе реконструкции объектов незавершенного строительства) и техническом перевооружении объектов общественной инфраструктуры муниципального значения, приобретении объектов недвижимости", в том числе:</t>
  </si>
  <si>
    <t>Субсидии на развитие общественной инфраструктуры муниципального значения (Водно-спортивная гребная база, расположенная по адресу: г. Темрюк, ул. Холодова,15)</t>
  </si>
  <si>
    <t>Муниципальный контракт на выполнение капитального ремонта автомобильной дороги по ул.Муравьева от ул.Бувина до ул.Калинина в г.Темрюке. Первый этап строительства. Ул.Муравьева от ул.Бувина до ул.Мира (0,319 км) заключен 05.04.2021 года, на общую сумму 14552,0 тыс. рублей, со сроком выполнения работ до 30.11.2021 года, со сроком полного исполнения обязательств МК по 31.12.2021 года. Муниципальный контракт на выполнение ремонта автомобильной дороги по ул. Розы Люксембург от ПК0+00 (здание автостанции) до ПК5+77 в г. Темрюке) (0,577 км) заключен 06.05.2021 года на сумму 9097,3 тыс. рублей (из них 2326,7 тыс. рублей дополнительно выделены за счет средств местного бюджета, которые не предусмотреные соглашением о выделении поселению субсидии), со сроком выполнения работ до 31.05.2021 года, со сроком полного исполнения обязательств МК до 30.06.2021 года. Нарушен срок исполнения обязательств Подрядчиком, о чем ему была направлена претензия.  В результате проведенных процедур торгов сложилась экономия средств в сумме 44,7 тыс. рублей, из них за счет средств краевого бюджета  -  32,3 тыс. рублей</t>
  </si>
  <si>
    <t>подпрограмма "Совершенствование механизмов управления развитием Краснодарского края"</t>
  </si>
  <si>
    <t>мероприятие "Предоставление из краевого бюджета местным бюджетам дотаций на поощрение муниципальных образований Краснодарского края, органы территориального общественного самоуправления которых являются победителями краевого конкурса на звание "Лучший орган территориального общественного самоуправления"</t>
  </si>
  <si>
    <t>мероприятие "Предоставление из краевого бюджета местным бюджетам дотаций на поощрение победителей краевого смотра-конкурса по итогам деятельности органов местного самоуправления поселений по решению вопросов местного значения на звание лучшего поселения Краснодарского края"</t>
  </si>
  <si>
    <r>
      <t xml:space="preserve">мероприятие "Предоставление иных межбюджетных трансфертов из краевого бюджета бюджетам муниципальных образований Краснодарского края на финансовое обеспечение расходов по реализации проектов создания комфортной городской среды в малых городах и исторических поселениях в рамках проведения Всероссийского конкурса лучших проектов создания комфортной городской среды": </t>
    </r>
    <r>
      <rPr>
        <i/>
        <sz val="40"/>
        <rFont val="Times New Roman"/>
        <family val="1"/>
      </rPr>
      <t>Национальный проект "Жилье и городская среда", Федеральный проект "Формирование комфортной городской среды"</t>
    </r>
  </si>
  <si>
    <t>Дотация на выравнивание бюджетной обеспеченности поселения, перечисление средств осуществляется ежеквартально</t>
  </si>
  <si>
    <t>Государственная программа Краснодарского края  "Региональная политика и развитие гражданского общества", в том числе:</t>
  </si>
  <si>
    <t>подпрограмма "Развитие инициативного бюджетирования в Краснодарском крае", в том числе:</t>
  </si>
  <si>
    <t>мероприятие "Предоставление дотаций местным бюджетам муниципальных образований Краснодарского края из краевого бюджета на поддержку местных инициатив по итогам краевого конкурса"</t>
  </si>
  <si>
    <t>мероприятие "Предоставление субсидий из краевого бюджета местным бюджетам муниципальных образований Краснодарского края на софинансирование расходных обязательств муниципальных образований Краснодарского края по организации водоснабжения населения". Наименование объекта: "Строительство второй нитки магистрального  трубопрвода МТ - 1"</t>
  </si>
  <si>
    <t xml:space="preserve">Расходы на обеспечение отдыха детей в каникулярное время в профильных лагерях, организованных муниципальными общеобразовательными организациями Краснодарского края (питание), освоение до 1 декабря 2021 года </t>
  </si>
  <si>
    <t>Информация по исполнению государственных программ Краснодарского края</t>
  </si>
  <si>
    <t>мероприятие "Предоставление субсидий бюджетам муниципальных районов (городских округов) Краснодарского края на софинансирование расходных обязательств, возникающих при выполнении полномочий органов местного самоуправления по вопросам местного значения по организации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(приобретение автобусов и микроавтобусов для обеспечения подвоза учащихся), в рамках реализации мероприятий регионального проекта Краснодарского края "Безопасность дорожного движения". НАЦИОНАЛЬНЫЙ ПРОЕКТ "БЕЗОПАСНЫЕ И КАЧЕСТВЕННЫЕ АВТОМОБИЛЬНЫЕ РАБОТЫ" ФЕДЕРАЛЬНЫЙ ПРОЕКТ "БЕЗОПАСНОСТЬ ДОРОЖНОГО ДВИЖЕНИЯ"</t>
  </si>
  <si>
    <t>Мероприятие выполнено.                                                             Изготовлены гранитные плиты и выполнена облицовка ими постамента памятника истории «Братская могила 837 советских воинов, погибших в боях с фашистскими захватчиками 1942-1943 годы в ст-це Курчанской (585,9 тыс. рублей). Выполнен ремонт и  благоустройству мемориальных плит памятника истории «Братская могила 837 советских воинов, погибших в боях с фашистскими захватчиками 1942-1943 годы в ст-це Курчанской (303,0 тыс. рублей)</t>
  </si>
  <si>
    <t>Мероприятие выполнено.                                                           Приобретено: 2 шт. телевизоров (124,0 тыс. рублей); звуковое оборудование (1576,7 тыс. рублей); световое оборудование (510,2 тыс. рублей); специальные сценические эффекты (389,1 тыс. рублей)</t>
  </si>
  <si>
    <t>Муниципальный контракт на выполнение капитального ремонта здания ДК в ст. Голубицкая, ул. Красная, 108 заключен 27.04.2021 года, на сумму 31994,0 тыс. рублей (из них 11424,3 тыс. рублей дополнительно выделены за счет средств местного бюджета, которые не предусмотреные соглашением о выделении поселению субсидии), со сроком выполнении работ до 15.12.2021 года, со сроком исполнения обязательств - до 01.03.2022 года</t>
  </si>
  <si>
    <t>мероприятие "Предоставление субсидий местным бюджетам муниципальных образований Краснодарского края в целях финансового обеспечения расходных обязательств муниципальных образований Краснодарского края в части ремонта и укрепления материально-технической базы, технического оснащения муниципальных учреждений культуры и (или) детских музыкальных школ, художественных школ, школ искусств, домов детского творчества, функции и полномочия учредителя в отношении которых осуществляют органы местного самоуправления муниципальных образований Краснодарского края":</t>
  </si>
  <si>
    <t>Муниципальный контракт на выполнение проектно-изыскательных работ по объекту "Строительство канализационной сети в пос. Веселовка" (Этап 2) заключен 11.05.2021 года на сумму 4600,0 тыс. рублей, со сроком выполнения работ  до 30.112021 года, со сроком полного исполнения обязательств по МК до 31.12.2021 года. В результате проведенных процедур торгов сложилась экономия средств в сумме 2084,7 тыс. рублей, из них за счет средств краевого бюджета  - 1949,4 тыс. рублей</t>
  </si>
  <si>
    <t>подпрограмма "Жилище"</t>
  </si>
  <si>
    <t>мероприятие "Предоставление субсидий из краевого бюджета местным бюджетам на софинансирование расходных обязательств по обеспечению в целях жилищного строительства земельных участков инженерной инфраструктурой, в том числе предоставленных (предоставляемых) семьям, имеющим грех и более детей, а также под стандартное жилье и жилье из быстровозводимых конструкций (по земельным участкам, находящимся в муниципальной собственности)"</t>
  </si>
  <si>
    <t>Мероприятие выполнено.                                                         Выполнено строительство распределительного газопровода низкого давления по ул. Таманской от земельного участка № 354 до конца жилой застройки в пос. Стрелка Темрюкского района Краснодарского края (0,931км)  (на общую сумму 841,6 тыс. рублей). В результате проведенных процедур торгов сложилась экономия средств в сумме 308,8 тыс. рублей, из них за счет средств краевого бюджета - 274,9 тыс. рублей</t>
  </si>
  <si>
    <t>Государственная программа Краснодарского края "Комплексное и устойчивое развитие Краснодарского края в сфере строительства и архитектуры Краснодарского края", в том числе:</t>
  </si>
  <si>
    <t xml:space="preserve">Мероприятие выполнено.                                                                          Выполнен ремонт автомобильных дорог в ст-це Ахтанизовской пер.Комсомольского от ул.Степной до ул. Нижней (0,215 км); п.За Родину ул.Красной от ул.Морской до ул.Южной (0,726 км) (на общую сумму 4937,8 тыс. рублей). В связи с уменьшением объема выполненных работ по ул.Красной от ул.Морской до ул.Южной п.За Родину (с 0,733 до 0,726 км) муниципальный контракт расторгнут 31.05.2021 года на сумму 273,2 тыс. рублей. В результате проведенных процедур торгов сложилась экономия средств в сумме 1129,4 тыс. рублей, из них за счет средств краевого бюджета - 1095,6 тыс. рублей </t>
  </si>
  <si>
    <t xml:space="preserve">Мероприятие выполнено.                                                                               Выполнен ремонт автомобильных дорог: в ст. Вышестеблиевская по ул. Верхняя от пер. Шевченко до пер. Володарского  (0,275 км), по ул. Комсомольская от пер. Советского до пер. Почтового (0,285 км); в пос. Виноградный по ул. Садовая до ул. Гагарина  (0,456 км) (на общую сумму 4649,8 тыс. рублей). В результате проведенных процедур торгов сложилась экономия средств в сумме 3009,7 тыс. рублей, из них за счет средств краевого бюджета - 2889,3 тыс. рублей </t>
  </si>
  <si>
    <t>Мероприятие выполнено.                                                                                 Выполнен ремонт автомобильных дорог: по ул.Школьной  от д №24 до ул.Степной в п.Ильич   Темрюкского района (1,360 км);  ул.Набережной  от пер.Зеленый до пер.Юбилейный в п.Гаркуша Темрюкского района (0,840 км) (на общую сумму 9709,9 тыс. руб.(из них 1223,0 тыс. руб. дополнительно выделены за счет средств местного бюджета, которые не предусмотреные соглашением о выделении поселению субсидии). В связи с фактическим выполнением работ муниципальный контракт расторгнут на сумму 160,5 тыс. рублей</t>
  </si>
  <si>
    <t>Мероприятие выполнено.                                                                            Выполнен ремонт автомобильных дорог: ул.Юбилейной от ул.Крымская до пересечения с ул.Черноморская в пос. Таманском (0,422 км);  ул.Сосновая от а/д Тамань-Веселовка до д.19 по ул.Сосновая в пос.Таманский (0,251 км); ул.Ленина от ул. Гагарина до ул.Комсомольская в п. Прогресс (на общую сумму 6198,8 тыс. рублей). В связи с уменьшением объема выполненных работ муниципальный контракт расторгнут 07.07.2021 года на сумму 17,3 тыс. рублей. В результате проведенных процедур торгов сложилась экономия средств в сумме 3031,0 тыс. рублей, из них за счет средств краевого бюджета - 2849,1 тыс. рублей</t>
  </si>
  <si>
    <t>Мероприятие выполнено.                                                                             Выполнен ремонт автомобильных дорог: по ул. Боргалева от ул. Победы до ул. Лермонтова в пос. Сенной (0,364 км); по ул. Космонавтов от дома № 11 до ул. 255 Таманской дивизии (0,210 км),  по ул. Набережная от ул. 50 лет октября до ул. Гаражная (0,380 км) в пос. Приморский (на общую сумму 4766,1 тыс. рублей). В связи с исключением части работ согласно сметного расчета муниципальный контракт расторгнут  20.05.2021 года на сумму 304,0 тыс. рублей. В результате проведенных процедур торгов сложилась экономия средств в сумме 1649,7 тыс. рублей, из них за счет средств краевого бюджета - 1534,2 тыс. рублей</t>
  </si>
  <si>
    <t xml:space="preserve">Мероприятие выполнено.                                                                                      Выполнен ремонт автомобилььных дорог: по ул. Ростовской от пер. Крылова до пер. Зеленого в ст-це Старотитаровской  (0,748 км); по ул. Коммунистической от пер. Ильича до пер. Красноармейский в ст-це Старотитаровской (1,238 км) (на общую сумму 12742,4 тыс. рублей). В результате проведенных процедур торгов сложилась экономия средств в сумме 2832,7 тыс. рублей, из них за счет средств краевого бюджета  -  2 634,4 тыс. рублей
</t>
  </si>
  <si>
    <t>Мероприятие выполнено.                                                                                              Выполнен ремонт автомобильной дороги: ул.Октябрьской от ул.Виноградной до дома № 79 в п.Красный Октябрь (0,850 км); ремонт ул.Северной от ул.Гаражной до ул.Курганной в п.Светлый Путь Ленина (0,321 км); ремонт ул.Гаражной от ул.Широкой до ул.Северной в п.Светлый Путь Ленина (0,285 км) (на общую сумму 10716,3  тыс. рублей). В результате проведенных процедур торгов сложилась экономия средств в сумме 1014,9 тыс. рублей, из них за счет средств краевого бюджета - 964,1 тыс. рублей</t>
  </si>
  <si>
    <t>Мероприятие выполнено.                                                                                    Выполнено строительство канализационных сетей по ул. Труда от ул. Матвеева до ул. Муравьева, по ул. Муравьева от ул. Труда до ул. Калинина в г. Темрюке (1,275 км) (на общую сумму 6425,7 тыс. рублей). Муниципальный контракт расторгнут 19.05.2021 года на сумму 41,6 тыс. рублей</t>
  </si>
  <si>
    <t>Мероприятие выполнено.                                                                              Выполнен текущий ремонт объекта: "Памятник советским воинам, освободившим город Темрюк от фашистов в 1943 году" г. Темрюк, пос. Южный склон" (на общую сумму 350,2 тыс. рублей). В связи с уменьшением объема выполненных работ муниципальный контракт расторгнут 10.06.2021 года на сумму 14,7 тыс. рублей</t>
  </si>
  <si>
    <t>Мероприятие выполнено.                                                           Выполнен ремонт тротуаров: по ул. Красной от ул. Гоголя до ул. Розы Люксембург в ст-це Курчанской" (381,2 м); по ул. Красной от ул. Рыбачья до ул. Кузнечной в ст-це Курчанской" (301,6 м); по ул. Красной от ул. Горького до ул. Лермонтова в ст-це Курчанской (331,6 м)" (на общую сумму 1854,5 тыс. рублей). В результате проведенных процедур торгов сложилась экономия средств в сумме 531,5 тыс. рублей, из них за счет средств краевого бюджета -   239,2 тыс. рублей</t>
  </si>
  <si>
    <t xml:space="preserve"> Муниципальный контракт  на выполнение работ по капитальному ремонту ул.Дружбы в пос.Кучугуры, (0,533 км) заключен 12.07.2021 года на общую сумму 25248,6 тыс. рублей  (из них - 3089,9 тыс. рублей дополнительно выделены за счет средств местного бюджета, которые не предусмотреные соглашениями о выделении поселению субсидии), со сроком выполнения работ 120 к.д. (до 09.11.2021 года) со сроком исполнения обязательств - до 31.12.2021 года</t>
  </si>
  <si>
    <t xml:space="preserve">Муниципальный контракт на приобретение детского игрового оборудования заключен 10.08.2021 года на общую сумму 277,8 тыс. рублей (из них 65,3 тыс. рублей за счет собственных средств), со сроком выполнения работ до 01.10.2021 года, со сроком полного исполнения обязательств до 01.11.2021 года
</t>
  </si>
  <si>
    <t>Муниципальный контракт на выполнение работ по текущему ремонту автомобильной дороги по ул. Горького от ул. Ленина до ул. Советской в г. Темрюке 22.06.2021 года ( 0,288 п.м), на сумму 947,2 тыс. рублей, со сроком выполнения работ с момента заключения контракта в течение 30 календарных дней, со сроком полного исполнения обязательств МК по 30.07.2021 года. Нарушен срок исполнения обязательств Подрядчиком. Муниципальный контракт на выполнение работ по текущему ремонту автомобильной дороги по по ул. Герцена от ул. Советской до ул. Октябрьской в г. Темрюке (здание автостанции) до ПК5+77 в г. Темрюке) ( 0,1701 п.м) заключен 22.06.2021 года на сумму 433,3 тыс. рублей, со сроком выполнения работ с момента заключения контракта в течение 30 календарных дней, со сроком полного исполнения обязательств МК по 30.07.2021 года. Нарушен срок исполнения обязательств Подрядчиком. В результате проведенных процедур торгов сложилась экономия средств в сумме 70,3 тыс. рублей. Остаток дотации планируется направить на ремонт  автомобильных дорог общего пользования местного значения. Заключен муниципальный контракт от 27.07.2021 на строительный контроль по объекту: текущий ремонт автомобильной дороги по ул. Горького от ул. Ленина до ул. Советской в г. Темрюке, на сумму 10,4 тыс. рублей, со сроком выполнения работ до выполнения обязательств подрядчиком по основному контракту на выполнение работ, со сроком полного исполнения обязательств МК по 31.12.2021 г., муниципальный контракт 08-06-46 от 27.07.2021 на строительный контроль по объекту: текущий ремонт автомобильной дороги по ул. Герцена от ул. Советской до ул. Октябрьской в г. Темрюке (здание автостанции) до ПК5+77 в г. Темрюке), на сумму 4,8 тыс. рублей, со сроком выполнения работ до выполнения обязательств подрядчиком по основному контракту на выполнение работ, со сроком полного исполнения обязательств МК по 31.12.2021 г.   Остаток дотации планируется направить на ремонт  автомобильных дорог общего пользования местного значения</t>
  </si>
  <si>
    <t>Мероприятие выполнено.                                                                               Выполнены проектно-изыскательские работы по объекту: «Строительство системы водоподготовки для Курчанского водозабора и водовода от насосной станции 2-го подъема Курчанского водозабора до распределительной камеры на ул. Первомайской, д. 39/1 в г. Темрюке» (на общую сумму 17000,0 тыс. рублей)</t>
  </si>
  <si>
    <t xml:space="preserve">Мероприятие выполнено.                                                                Выполнен ремонт автомобильной дороги по ул.Ленина от ул.Таманской (ПК0+00) до ПК5+07 в пос.Стрелка (0,507 км); пер. Возрождения от ул. Дружбы (ПК0+00) до ФАД А-290 (ПК2+10) в х .Белый (0,210 км) (на общую сумму 5836,7 тыс. рублей). В результате проведенных процедур торгов сложилась экономия средств в сумме 1489,4 тыс. рублей, из них за счет средств краевого бюджета - 1414,9 тыс. рублей 
</t>
  </si>
  <si>
    <t>Контракт на обустройство детской игровой площадки в х.Белый по ул.Новая заключен 21.07.2021 года, со сроком выполнения работ 40 раб.д. (до 13.09.2021 года), со сроком полного исполнения обязательств до 01.11.2021 года</t>
  </si>
  <si>
    <t>Сведения о реализации на территории муниципального образования Темрюкский район государственных программ  Краснодарского края по состоянию на 1 октября 2021 года</t>
  </si>
  <si>
    <t>Средства планируется направить на ремонт дорог местного значения: ямочный ремонт асфальтового покрытия по ул. Октябрьской от пер. Северного до пер. Кузнечного (1,5 км); по пер. Кузнечному от ул. Октябрьской до ул. Красной  (0,36 км). Заключить договора планируется в октябре 2021 года</t>
  </si>
  <si>
    <t>Мероприятие выполнено.                                                                              Приобретено: сценическое, звукоусилительное  оборудование, звукоусилительного оборудования на общую сумму 1533,4 тыс. рублей, со сроком исполнения до 31.12.2021 года. Поставка осуществлена в срок. Предполагаемая дата освоения средств - 1 августа 2021 года.  В результате проведенных процедур торгов сложилась экономия средств в сумме 16,1 тыс. рублей, из них за счет средств федерального бюджета - 10,5 тыс. рублей, краевого бюджета - 3,3 тыс. рублей</t>
  </si>
  <si>
    <t>мероприятие "Предоставление субсидий местным бюджетам муниципальных образований Краснодарского края в целях выплат денежного поощрения лучшим муниципальным учреждениям культуры Краснодарского края, находящимся на территориях сельских поселений, в рамках реализации регионального проекта "Творческие люди"":</t>
  </si>
  <si>
    <t xml:space="preserve"> Мероприятие выполнено.                                                                              МБУ "Старотитаровский КСЦ" получено денежное поощерение как лучшего муниципального учреждения культуры КК. В рамках которого: 1) приобретено: жесткий внешний диск - 1 шт., компьютер в сборе - 1 шт., ноутбук - 1 шт., МФУ - 1 шт.; 2) произведено денежное поощерение лучших работников лучшего муниципального учреждения культуры - выплата премий сотрудникам МБУ "Старотитаровский КСЦ" - 3 чел.</t>
  </si>
  <si>
    <t>Мероприятие выполнено.                                                                              Принято участие в Международном фестивале народного творчества «Голоса традиций»</t>
  </si>
  <si>
    <t>В связи с поэтапным выполнением работ по муниципальному контракту по строительству канализационного коллектора в ст. Голубицкой (от 25.11.2019 года на общую сумму 126263,7 тыс. рублей со сроком исполнения - 18 месяцев) освоение средств предусмотрено: 1 этап: с момента подписания контракта по 10.12.2019 год - электроснабжение КНС 1,2,3,4,5,7,8,9,10,11,12,13;  техническая рекультивация (13475,8 тыс. рублей). Работы по 1 -му этапу выполнены не в полном объеме (невозможность выполнения монтажа КНС и обратной засыпки котлованов по причине близкого расположения ДЭС - работы по заземлению КНС перенесены на второй этап контракта). Сумма не освоеных средств по 1-му этапу составила - 495,1 тыс. рублей, из них за счет средств краевого бюджета - 425,8 тыс. рублей; 2 этап: с 11.12.2019 года по 10.12.2020 год - электроснабжение КНС 1,2,3,4,5,6,7,8,9,10,11,12,13,14,15,16,17; самотечный коллектор; напорный коллектор;  КНС 1-16; КНС 17; разборка и восстановление покрытия; ограждение КНС 1-16; ограждение КНС 17 (86428,2 тыс. рублей). Работы по 2-му этапу выполнены не в полном объеме (при производстве работ было обнаружено высокое залегание грунтовых вод, неучтенное в проекте, в результате этого высота приобретенных Подрядчиком КНС не позволила их заложить. Понадобилась корректировка проектной документации, на время которой работы Подрядчиком были приостановлены, в связи с чем нарушился график выполнения работ). Сумма не освоенных средств по 2- му этапу составила - 7081,4 тыс. рублей, из них за счет средств краевого бюджета - 6089,9 тыс. рублей; 3 этап: с 11.12.2020 года по 25.05.2021 год - напорный коллектор (26359,7 тыс. рублей).  В связи с вновь открывшимися обстоятельствами о необходимости внесения изменений в проектную документацию Сторонами было принято решение о корректировке проектной документации и прохождение государственной экспертизы. Муниципальный контракт продлен на 18 месяцев (25 ноября 2022 года). Подготовлены изменения в муниципальную программу в октябре 2021 года в части снятия средств (краевой бюджет 13660,9 тыс. рублей, местный бюджет – 1964,9 тыс. рублей). По факту выполненных работ до конца 2021 года планируется освоить 3400,0 тыс. рублей.</t>
  </si>
  <si>
    <t>В связи с не заключением муниципального контракта в 2021 году подготовлены изменения в муниципальную программу в октябре 2021 года в части снятия средств (краевой бюджет - 5000,0 тыс. рублей, местный бюджет – 814,0 тыс. рублей).</t>
  </si>
  <si>
    <t>Соглашение о предоставлении субсидии на строительство объекта подписано 30.04.2021 года на общую сумму 45759,1 тыс. рублей, в том числе за счет средств краевого бюджета выделено - 39351,0 тыс. рублей. Выполнение мероприятия будет осуществляется с июля 2021 года по март 2022 года. В 2021 году запланировано освоить - 30505,9 тыс. рублей. В связи с ростом цен на строительные материалы было принято решение о пересчете сметной документации, в настоящее время документация находится в госэкспертизе</t>
  </si>
  <si>
    <t>Расходы по финансовому обеспечению деятельности 4 муниципальных служащих отдела по делам несовершеннолетних администрации муниципального образования Темрюкский район: заработная плата с начислениями, услуги связи, укрепление материально-технической базы, освоение средств до конца 2021 года</t>
  </si>
  <si>
    <t>Расходы на содержание учреждений образования, в т.ч. заработная плата, начисления на зарплату, материальное и техническое обеспечение,  освоение средств до конца 2021 года</t>
  </si>
  <si>
    <t>Компенсационные выплаты родителям, дети которых посещают дошкольные учреждения,  освоение средств до конца 2021 года</t>
  </si>
  <si>
    <t xml:space="preserve"> Расходы по организации горячего питания обучающихся, получающих начальное общее образование,  освоение средств до конца 2021 года</t>
  </si>
  <si>
    <t>Расходы  по организации горячего питания для учащихся из многодетных семей,  освоение средств до конца 2021 года</t>
  </si>
  <si>
    <t>Для проведения в 2021 году ГИА организовано 10  пунктов проведения экзаменов. Заключено  и исполнено 17 контрактов  для приобретения бумаги, картриджей, флеш-накопителей, пр. расходных материалов, на ведение видеорегистрации проведения ЕГЭ на общую сумму 1360,3 тыс.руб.  Осуществлена выплата компенсации педработникам за работу по подготовке и проведению ЕГЭ,  освоение средств до конца 2021 года</t>
  </si>
  <si>
    <t>Расходы на выплату ежемесячного денежного вознаграждения за классное руководство педагогическим работникам,  освоение средств до конца 2021 года</t>
  </si>
  <si>
    <t>Компенсационные выплаты на оплату жилых помещений, отопления и освещения педагогическим работникам, с учетом членов семей,  освоение средств до конца 2021 года</t>
  </si>
  <si>
    <t>Мероприятие выполнено.                                                                          Выполнен капитальный ремонт  пищеблока и обеденного зала МБОУ СОШ № 27 ст.Старотитаровской ул. Садовая ,151</t>
  </si>
  <si>
    <t>Расходы на ежемесячные денежные выплаты на содержание опекаемых детей,  освоение средств до конца 2021 года</t>
  </si>
  <si>
    <t>Расходы на ежемесячные вознаграждения приемным родителям,  освоение средств до конца 2021 года</t>
  </si>
  <si>
    <t>Расходы на ежемесячные денежные выплаты на содержание детей, находящихся в патронатных семьях,  освоение средств до конца 2021 года</t>
  </si>
  <si>
    <t>Расходы на ежемесячные вознаграждения патронатным воспитателям,  освоение средств до конца 2021 года</t>
  </si>
  <si>
    <t>Расходы по финансовому обеспечению деятельности 11 муниципальных служащих управления по вопросам семьи и детства администрации муниципального образования Темрюкский район: заработная плата с начислениями, укрепление материально-технической базы,   освоение средств до конца 2021 года</t>
  </si>
  <si>
    <t>Мероприятие выполнено.                                                                                    В результате проведения централизованных торгов с министерством образования, науки и молодежной политики Краснодарского края приобретены 3 автобуса для обеспечения подвоза учащихся</t>
  </si>
  <si>
    <t>Расходы по финансовому обеспечению деятельности 2 муниципальных служащих управления по вопросам семьи и детства администрации муниципального образования Темрюкский район: заработная плата с начислениями, укрепление материально-технической базы, освоение средств до конца 2021 года</t>
  </si>
  <si>
    <t>Компенсационные выплаты на оплату жилых помещений, отопления и освещения педагогическим работникам имеет заявительный характер,  освоение средств до конца 2021 года</t>
  </si>
  <si>
    <t>Расходы по финансовому обеспечению деятельности 2 тренеров МБУ "Спортивная школа "Виктория", 3 молодых  специалистов МБУ ДЮСШ (заработная плата и начисления),  освоение средств до конца 2021 года</t>
  </si>
  <si>
    <t>Расходы по финансовому обеспечению деятельности 10 инструкторов по спорту (заработная плата и начисления),  освоение средств до конца 2021 года</t>
  </si>
  <si>
    <t>Расходы по финансовому обеспечению деятельности 1 муниципального служащего управления жилищно-коммунального хозяйства, охраны окружающей среды, транспорта и связи администрации муниципального образования Темрюкский район: заработная плата с начислениями, укрепление материально-технической базы,  освоение средств до конца 2021 года</t>
  </si>
  <si>
    <t xml:space="preserve">Мероприятие выполнено.                                                                             Приобретены 5 жилых помещений  молодыми семьми </t>
  </si>
  <si>
    <t>Расходы по финансовому обеспечению деятельности 2 муниципальных служащих управления сельского хозяйства и перерабатывающей промышленности администрации муниципального образования Темрюкский район: заработная плата с начислениями, укрепление материально-технической базы,  освоение средств до конца 2021 года</t>
  </si>
  <si>
    <t>Субсидии на поддержку сельскохозяйственного производства. В декабре 2021 года будут увеличены лимиты из средств краевого бюджета на сумму 9443,9 тыс. рублей, освоение средств до конца 2021 года</t>
  </si>
  <si>
    <t>Расходы на отлов, содержание и подбор одной единицы безнадзорного животного, освоение средств до конца 2021 года</t>
  </si>
  <si>
    <t>Мероприятие выполнено.                                                                 Выполнено устройство тротуара по ул. Застаничной от пер. Советский до пер. Горького  в с. Вышестеблиевской (0,954 км) на общую сумму 2080,9 тыс. рублей (из них 480,5 тыс. рублей дополнительно выделены за счет средств местного бюджета, которые не предусмотреные соглашением о выделении поселению субсидии). В результате проведенных процедур торгов сложилась экономия средств местного бюджета в сумме 0,2 тыс. рублей</t>
  </si>
  <si>
    <t>Соглашением о представлении межбюджетных трансфертов не передусмотрено софинансирование из средств бюджета Таманского сельского поселения. Для выполнения запланированного мероприятия было выделено из средств местного бюджета поселения - 53578,8 тыс. рублей, освоено на отчетную дату  - 4001,3 тыс. рублей. За счет средств местного бюджета выполнено: выборка грунта (вертик. планировка) и устройству бетонного основания под сценой, устройство контура заземления) оплачено 01.08.2021 года (1160,4 тыс.руб., кап.строит.электроснабжния и эл.освещения пл. Ушакова 185,1 тыс. рублей).                                                                                                                                             1.Заключен контракт от 24.05.2021 года на благоустройство объекта на сумму 81444,0 тыс. рублей, со сроком выполнения работ до 30.11.2021 года;                                                                                                              2. Заключен контракт от 19.05.2021 года на строительство сетей наружного освещения по объекту на сумму 9334,1 тыс. рублей, со сроком выполнения работ до 30.11.2021 года;                                                                                                 3. Заключен контракт от 21.05.2021 года на строительство системы автоматического полива по объекту на сумму 987,7 тыс. рублей, со сроком выполнения работ до 30.11.2021 года. Работы ведутся</t>
  </si>
  <si>
    <t>Средства планируется направить на строительство КТПН-250 кВА, ул. Привольная, строительство ВЛЗ-10 кВ от фидера Т-7, ул. Бувина-Семеноводческий (инв.№ 160) опора №181/10 до проектируемой КТПН, г.Темрюк, количество обеспечиваемых инженерной инфраструктурой земельных участков, находящихся в муниципальной собственности, предоставляемых (предоставленных) семьям, имеющим трех и более детей - 200 шт. Торги объявлялись дважды (13.08.2021 года, 24.08.2021 года), подписание муниципального контракта - в октябре 2021 года</t>
  </si>
  <si>
    <t>По итогам краевого конкурса на поддержку местных инициатив выделены средства сельским поселениям Темрюкского района: 1) на благоустройство стадиона в ст. Голубицкой (5453,7 тыс. рублей); 2) на благоустройство мест захоронения в пос. Стрелка (1918,8 тыс. рублей). Муниципальные контракты заключены, находятся на исполнении</t>
  </si>
  <si>
    <t>Муниципальный контракт на выполнение капитального ремонта здания ДК в пос.Кучугуры на общую сумму 34500,0 тыс. рублей (из них 25469,4 тыс. рублей дополнительно выделены за счет средств местного бюджета, которые не предусмотрены соглашением о выделении поселению субсидии) находится на исполнении</t>
  </si>
  <si>
    <t>Соглашением о представлении  субвенции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не передусмотрено софинансирование из средств бюджета муниципального образования Темрюксий район. Для выполнения запланированного мероприятия было выделено средств на общую сумму 71563,9 тыс. рублей, из них 68366,7 тыс. рублей - из средств краевого бюджета, 3197,2 тыс. рублей - из средств местного бюджета. За 9 месяцев 2021 года приобретены 30 помещений на общую сумму 45860,1 тыс. рублей. На исполнении находятся муниципальные контракты на приобретение 3 жилых помещений для детей сирот и детей, оставшихся без попечения родителей, и лицам из их числа, исполнить условия контрактов планируется в октябре на сумму 4630,0 тыс. рублей. В ноябре 2021 года планируется заключить  и исполнить муниципальные контракты на приобретение 3- х жилых помещений на общую сумму 4630,0 тыс.  рублей. Также в ноябре запланировано выйти на торги на приобретение 8-ми жилых помещений на сумму 16443,8 тыс. рублей</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</si>
</sst>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 numFmtId="173" formatCode="00\.00\.0"/>
    <numFmt numFmtId="174" formatCode="0000000"/>
    <numFmt numFmtId="175" formatCode="000"/>
    <numFmt numFmtId="176" formatCode="0000"/>
    <numFmt numFmtId="177" formatCode="00"/>
    <numFmt numFmtId="178" formatCode="000\.00\.000\.0"/>
    <numFmt numFmtId="179" formatCode="#,##0.00;[Red]\-#,##0.00;0.00"/>
    <numFmt numFmtId="180" formatCode="000\.00\.00"/>
    <numFmt numFmtId="181" formatCode="0\.00"/>
    <numFmt numFmtId="182" formatCode="00\.00\.000"/>
    <numFmt numFmtId="183" formatCode="#,##0.00_ ;[Red]\-#,##0.00\ "/>
    <numFmt numFmtId="184" formatCode="0\.00\.0"/>
    <numFmt numFmtId="185" formatCode="0\.00\.000\.000"/>
    <numFmt numFmtId="186" formatCode="#,##0;[Red]\-#,##0;0"/>
    <numFmt numFmtId="187" formatCode="0.00000"/>
    <numFmt numFmtId="188" formatCode="0.0000"/>
    <numFmt numFmtId="189" formatCode="0.000"/>
    <numFmt numFmtId="190" formatCode="0.000000"/>
    <numFmt numFmtId="191" formatCode="0.0000000"/>
    <numFmt numFmtId="192" formatCode="0.000000000"/>
    <numFmt numFmtId="193" formatCode="0.00000000"/>
    <numFmt numFmtId="194" formatCode="0.0"/>
    <numFmt numFmtId="195" formatCode="#,##0.0;[Red]\-#,##0.0;0.0"/>
    <numFmt numFmtId="196" formatCode="#,##0.000;[Red]\-#,##0.000;0.000"/>
    <numFmt numFmtId="197" formatCode="#,##0.0000;[Red]\-#,##0.0000;0.0000"/>
    <numFmt numFmtId="198" formatCode="#,##0.00000;[Red]\-#,##0.00000;0.00000"/>
    <numFmt numFmtId="199" formatCode="#,##0.000_ ;[Red]\-#,##0.000\ "/>
    <numFmt numFmtId="200" formatCode="#,##0.0000_ ;[Red]\-#,##0.0000\ "/>
    <numFmt numFmtId="201" formatCode="#,##0.00000_ ;[Red]\-#,##0.00000\ "/>
    <numFmt numFmtId="202" formatCode="#,##0.000000_ ;[Red]\-#,##0.000000\ "/>
    <numFmt numFmtId="203" formatCode="#,##0.0_ ;[Red]\-#,##0.0\ "/>
    <numFmt numFmtId="204" formatCode="#,##0.000000;[Red]\-#,##0.000000;0.000000"/>
    <numFmt numFmtId="205" formatCode="#,##0.0000000;[Red]\-#,##0.0000000;0.0000000"/>
    <numFmt numFmtId="206" formatCode="#,##0.00000000;[Red]\-#,##0.00000000;0.00000000"/>
    <numFmt numFmtId="207" formatCode="#,##0.000000000;[Red]\-#,##0.000000000;0.000000000"/>
    <numFmt numFmtId="208" formatCode="#,##0.0000000000;[Red]\-#,##0.0000000000;0.0000000000"/>
    <numFmt numFmtId="209" formatCode="#,##0.00000000000;[Red]\-#,##0.00000000000;0.00000000000"/>
    <numFmt numFmtId="210" formatCode="#,##0.000000000000;[Red]\-#,##0.000000000000;0.000000000000"/>
    <numFmt numFmtId="211" formatCode="#,##0.0000000_ ;[Red]\-#,##0.0000000\ "/>
    <numFmt numFmtId="212" formatCode="#,##0.00000000_ ;[Red]\-#,##0.00000000\ "/>
    <numFmt numFmtId="213" formatCode="#,##0.000000000_ ;[Red]\-#,##0.000000000\ "/>
    <numFmt numFmtId="214" formatCode="0000000000"/>
    <numFmt numFmtId="215" formatCode="000\.000\.000"/>
    <numFmt numFmtId="216" formatCode="000\.00\.0000"/>
    <numFmt numFmtId="217" formatCode="#,##0_ ;[Red]\-#,##0\ "/>
    <numFmt numFmtId="218" formatCode="#,##0.0"/>
    <numFmt numFmtId="219" formatCode="000000"/>
  </numFmts>
  <fonts count="43">
    <font>
      <sz val="11"/>
      <color theme="1"/>
      <name val="Calibri"/>
      <family val="2"/>
    </font>
    <font>
      <sz val="11"/>
      <color indexed="8"/>
      <name val="Calibri"/>
      <family val="2"/>
    </font>
    <font>
      <sz val="10"/>
      <name val="Arial"/>
      <family val="2"/>
    </font>
    <font>
      <sz val="10"/>
      <name val="Arial Cyr"/>
      <family val="0"/>
    </font>
    <font>
      <sz val="40"/>
      <name val="Times New Roman"/>
      <family val="1"/>
    </font>
    <font>
      <b/>
      <sz val="40"/>
      <name val="Times New Roman"/>
      <family val="1"/>
    </font>
    <font>
      <i/>
      <sz val="4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CCFF"/>
        <bgColor indexed="64"/>
      </patternFill>
    </fill>
    <fill>
      <patternFill patternType="solid">
        <fgColor theme="0"/>
        <bgColor indexed="64"/>
      </patternFill>
    </fill>
    <fill>
      <patternFill patternType="solid">
        <fgColor theme="3" tint="0.5999900102615356"/>
        <bgColor indexed="64"/>
      </patternFill>
    </fill>
    <fill>
      <patternFill patternType="solid">
        <fgColor rgb="FF92D050"/>
        <bgColor indexed="64"/>
      </patternFill>
    </fill>
    <fill>
      <patternFill patternType="solid">
        <fgColor rgb="FF00B0F0"/>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2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 fillId="0" borderId="0">
      <alignment/>
      <protection/>
    </xf>
    <xf numFmtId="0" fontId="2" fillId="0" borderId="0">
      <alignment/>
      <protection/>
    </xf>
    <xf numFmtId="0" fontId="2" fillId="0" borderId="0">
      <alignment/>
      <protection/>
    </xf>
    <xf numFmtId="0" fontId="3" fillId="0" borderId="0">
      <alignment/>
      <protection/>
    </xf>
    <xf numFmtId="0" fontId="37"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209">
    <xf numFmtId="0" fontId="0" fillId="0" borderId="0" xfId="0" applyFont="1" applyAlignment="1">
      <alignment/>
    </xf>
    <xf numFmtId="0" fontId="4" fillId="0" borderId="0" xfId="54" applyFont="1" applyFill="1" applyAlignment="1">
      <alignment horizontal="center" vertical="top"/>
      <protection/>
    </xf>
    <xf numFmtId="0" fontId="4" fillId="0" borderId="0" xfId="54" applyFont="1" applyAlignment="1">
      <alignment horizontal="left" vertical="top" wrapText="1"/>
      <protection/>
    </xf>
    <xf numFmtId="218" fontId="4" fillId="0" borderId="0" xfId="54" applyNumberFormat="1" applyFont="1" applyAlignment="1">
      <alignment horizontal="center" vertical="top" wrapText="1"/>
      <protection/>
    </xf>
    <xf numFmtId="218" fontId="4" fillId="0" borderId="0" xfId="54" applyNumberFormat="1" applyFont="1" applyAlignment="1">
      <alignment horizontal="center" vertical="top"/>
      <protection/>
    </xf>
    <xf numFmtId="0" fontId="4" fillId="0" borderId="0" xfId="54" applyFont="1" applyAlignment="1">
      <alignment horizontal="center" vertical="top"/>
      <protection/>
    </xf>
    <xf numFmtId="194" fontId="4" fillId="0" borderId="0" xfId="54" applyNumberFormat="1" applyFont="1" applyAlignment="1">
      <alignment horizontal="center" vertical="top"/>
      <protection/>
    </xf>
    <xf numFmtId="0" fontId="5" fillId="0" borderId="0" xfId="54" applyNumberFormat="1" applyFont="1" applyFill="1" applyAlignment="1" applyProtection="1">
      <alignment horizontal="center" vertical="top" wrapText="1"/>
      <protection hidden="1"/>
    </xf>
    <xf numFmtId="0" fontId="4" fillId="0" borderId="0" xfId="0" applyFont="1" applyAlignment="1">
      <alignment horizontal="left" vertical="top" wrapText="1"/>
    </xf>
    <xf numFmtId="218" fontId="4" fillId="0" borderId="0" xfId="0" applyNumberFormat="1" applyFont="1" applyAlignment="1">
      <alignment horizontal="center" vertical="top" wrapText="1"/>
    </xf>
    <xf numFmtId="194" fontId="4" fillId="0" borderId="0" xfId="0" applyNumberFormat="1" applyFont="1" applyAlignment="1">
      <alignment horizontal="right" vertical="top" wrapText="1"/>
    </xf>
    <xf numFmtId="0" fontId="4" fillId="0" borderId="10" xfId="54" applyNumberFormat="1" applyFont="1" applyFill="1" applyBorder="1" applyAlignment="1" applyProtection="1">
      <alignment horizontal="center" vertical="top" wrapText="1"/>
      <protection hidden="1"/>
    </xf>
    <xf numFmtId="218" fontId="4" fillId="0" borderId="10" xfId="54" applyNumberFormat="1" applyFont="1" applyFill="1" applyBorder="1" applyAlignment="1" applyProtection="1">
      <alignment horizontal="center" vertical="top" wrapText="1"/>
      <protection hidden="1"/>
    </xf>
    <xf numFmtId="1" fontId="4" fillId="0" borderId="10" xfId="54" applyNumberFormat="1" applyFont="1" applyFill="1" applyBorder="1" applyAlignment="1" applyProtection="1">
      <alignment horizontal="center" vertical="top" wrapText="1"/>
      <protection hidden="1"/>
    </xf>
    <xf numFmtId="1" fontId="4" fillId="0" borderId="10" xfId="54" applyNumberFormat="1" applyFont="1" applyBorder="1" applyAlignment="1" applyProtection="1">
      <alignment horizontal="center" vertical="top" wrapText="1"/>
      <protection hidden="1"/>
    </xf>
    <xf numFmtId="3" fontId="4" fillId="0" borderId="10" xfId="54" applyNumberFormat="1" applyFont="1" applyBorder="1" applyAlignment="1" applyProtection="1">
      <alignment horizontal="center" vertical="top" wrapText="1"/>
      <protection hidden="1"/>
    </xf>
    <xf numFmtId="3" fontId="4" fillId="0" borderId="10" xfId="54" applyNumberFormat="1" applyFont="1" applyFill="1" applyBorder="1" applyAlignment="1" applyProtection="1">
      <alignment horizontal="center" vertical="top" wrapText="1"/>
      <protection hidden="1"/>
    </xf>
    <xf numFmtId="3" fontId="4" fillId="0" borderId="10" xfId="54" applyNumberFormat="1" applyFont="1" applyBorder="1" applyAlignment="1">
      <alignment horizontal="center" vertical="top"/>
      <protection/>
    </xf>
    <xf numFmtId="1" fontId="4" fillId="0" borderId="10" xfId="54" applyNumberFormat="1" applyFont="1" applyBorder="1" applyAlignment="1">
      <alignment horizontal="center" vertical="top"/>
      <protection/>
    </xf>
    <xf numFmtId="1" fontId="4" fillId="0" borderId="0" xfId="54" applyNumberFormat="1" applyFont="1" applyAlignment="1">
      <alignment horizontal="center" vertical="top"/>
      <protection/>
    </xf>
    <xf numFmtId="0" fontId="5" fillId="0" borderId="0" xfId="54" applyFont="1" applyAlignment="1">
      <alignment horizontal="center" vertical="top"/>
      <protection/>
    </xf>
    <xf numFmtId="174" fontId="5" fillId="33" borderId="10" xfId="54" applyNumberFormat="1" applyFont="1" applyFill="1" applyBorder="1" applyAlignment="1" applyProtection="1">
      <alignment horizontal="left" vertical="top" wrapText="1"/>
      <protection hidden="1"/>
    </xf>
    <xf numFmtId="218" fontId="5" fillId="33" borderId="10" xfId="54" applyNumberFormat="1" applyFont="1" applyFill="1" applyBorder="1" applyAlignment="1" applyProtection="1">
      <alignment horizontal="center" vertical="top" wrapText="1"/>
      <protection hidden="1"/>
    </xf>
    <xf numFmtId="194" fontId="5" fillId="33" borderId="10" xfId="54" applyNumberFormat="1" applyFont="1" applyFill="1" applyBorder="1" applyAlignment="1" applyProtection="1">
      <alignment horizontal="center" vertical="top" wrapText="1"/>
      <protection hidden="1"/>
    </xf>
    <xf numFmtId="0" fontId="4" fillId="33" borderId="0" xfId="54" applyFont="1" applyFill="1" applyAlignment="1">
      <alignment horizontal="center" vertical="top"/>
      <protection/>
    </xf>
    <xf numFmtId="174" fontId="5" fillId="5" borderId="10" xfId="54" applyNumberFormat="1" applyFont="1" applyFill="1" applyBorder="1" applyAlignment="1" applyProtection="1">
      <alignment horizontal="left" vertical="top" wrapText="1"/>
      <protection hidden="1"/>
    </xf>
    <xf numFmtId="218" fontId="5" fillId="5" borderId="10" xfId="54" applyNumberFormat="1" applyFont="1" applyFill="1" applyBorder="1" applyAlignment="1" applyProtection="1">
      <alignment horizontal="center" vertical="top" wrapText="1"/>
      <protection hidden="1"/>
    </xf>
    <xf numFmtId="194" fontId="5" fillId="5" borderId="10" xfId="54" applyNumberFormat="1" applyFont="1" applyFill="1" applyBorder="1" applyAlignment="1" applyProtection="1">
      <alignment horizontal="center" vertical="top" wrapText="1"/>
      <protection hidden="1"/>
    </xf>
    <xf numFmtId="0" fontId="4" fillId="5" borderId="0" xfId="54" applyFont="1" applyFill="1" applyAlignment="1">
      <alignment horizontal="center" vertical="top"/>
      <protection/>
    </xf>
    <xf numFmtId="0" fontId="4" fillId="34" borderId="0" xfId="54" applyFont="1" applyFill="1" applyAlignment="1">
      <alignment horizontal="center" vertical="top"/>
      <protection/>
    </xf>
    <xf numFmtId="218" fontId="5" fillId="33" borderId="10" xfId="54" applyNumberFormat="1" applyFont="1" applyFill="1" applyBorder="1" applyAlignment="1" applyProtection="1">
      <alignment horizontal="center" vertical="top"/>
      <protection hidden="1"/>
    </xf>
    <xf numFmtId="218" fontId="5" fillId="5" borderId="10" xfId="54" applyNumberFormat="1" applyFont="1" applyFill="1" applyBorder="1" applyAlignment="1" applyProtection="1">
      <alignment horizontal="center" vertical="top"/>
      <protection hidden="1"/>
    </xf>
    <xf numFmtId="218" fontId="4" fillId="0" borderId="10" xfId="0" applyNumberFormat="1" applyFont="1" applyFill="1" applyBorder="1" applyAlignment="1">
      <alignment horizontal="center" vertical="top" wrapText="1"/>
    </xf>
    <xf numFmtId="0" fontId="5" fillId="0" borderId="10" xfId="54" applyNumberFormat="1" applyFont="1" applyFill="1" applyBorder="1" applyAlignment="1" applyProtection="1">
      <alignment horizontal="center" vertical="top" wrapText="1"/>
      <protection hidden="1"/>
    </xf>
    <xf numFmtId="214" fontId="4" fillId="0" borderId="10" xfId="54" applyNumberFormat="1" applyFont="1" applyFill="1" applyBorder="1" applyAlignment="1" applyProtection="1">
      <alignment horizontal="left" vertical="top" wrapText="1"/>
      <protection hidden="1"/>
    </xf>
    <xf numFmtId="194" fontId="5" fillId="5" borderId="10" xfId="54" applyNumberFormat="1" applyFont="1" applyFill="1" applyBorder="1" applyAlignment="1">
      <alignment horizontal="center" vertical="top" wrapText="1"/>
      <protection/>
    </xf>
    <xf numFmtId="0" fontId="5" fillId="5" borderId="0" xfId="54" applyFont="1" applyFill="1" applyAlignment="1">
      <alignment horizontal="center" vertical="top"/>
      <protection/>
    </xf>
    <xf numFmtId="0" fontId="4" fillId="34" borderId="0" xfId="54" applyFont="1" applyFill="1" applyAlignment="1">
      <alignment horizontal="center" vertical="top" wrapText="1"/>
      <protection/>
    </xf>
    <xf numFmtId="0" fontId="5" fillId="0" borderId="10" xfId="54" applyFont="1" applyBorder="1" applyAlignment="1">
      <alignment horizontal="left" vertical="top" wrapText="1"/>
      <protection/>
    </xf>
    <xf numFmtId="218" fontId="5" fillId="0" borderId="10" xfId="54" applyNumberFormat="1" applyFont="1" applyBorder="1" applyAlignment="1">
      <alignment horizontal="center" vertical="top" wrapText="1"/>
      <protection/>
    </xf>
    <xf numFmtId="218" fontId="5" fillId="0" borderId="10" xfId="54" applyNumberFormat="1" applyFont="1" applyBorder="1" applyAlignment="1">
      <alignment horizontal="center" vertical="top"/>
      <protection/>
    </xf>
    <xf numFmtId="218" fontId="5" fillId="34" borderId="10" xfId="54" applyNumberFormat="1" applyFont="1" applyFill="1" applyBorder="1" applyAlignment="1" applyProtection="1">
      <alignment horizontal="center" vertical="top" wrapText="1"/>
      <protection hidden="1"/>
    </xf>
    <xf numFmtId="194" fontId="5" fillId="0" borderId="10" xfId="54" applyNumberFormat="1" applyFont="1" applyBorder="1" applyAlignment="1">
      <alignment horizontal="center" vertical="top" wrapText="1"/>
      <protection/>
    </xf>
    <xf numFmtId="174" fontId="5" fillId="12" borderId="10" xfId="54" applyNumberFormat="1" applyFont="1" applyFill="1" applyBorder="1" applyAlignment="1" applyProtection="1">
      <alignment horizontal="left" vertical="top" wrapText="1"/>
      <protection hidden="1"/>
    </xf>
    <xf numFmtId="218" fontId="5" fillId="12" borderId="10" xfId="54" applyNumberFormat="1" applyFont="1" applyFill="1" applyBorder="1" applyAlignment="1" applyProtection="1">
      <alignment horizontal="center" vertical="top" wrapText="1"/>
      <protection hidden="1"/>
    </xf>
    <xf numFmtId="194" fontId="5" fillId="12" borderId="10" xfId="54" applyNumberFormat="1" applyFont="1" applyFill="1" applyBorder="1" applyAlignment="1" applyProtection="1">
      <alignment horizontal="center" vertical="top" wrapText="1"/>
      <protection hidden="1"/>
    </xf>
    <xf numFmtId="0" fontId="4" fillId="0" borderId="10" xfId="54" applyNumberFormat="1" applyFont="1" applyFill="1" applyBorder="1" applyAlignment="1" applyProtection="1">
      <alignment horizontal="left" vertical="top" wrapText="1"/>
      <protection hidden="1"/>
    </xf>
    <xf numFmtId="218" fontId="4" fillId="0" borderId="10" xfId="54" applyNumberFormat="1" applyFont="1" applyFill="1" applyBorder="1" applyAlignment="1">
      <alignment horizontal="center" vertical="top"/>
      <protection/>
    </xf>
    <xf numFmtId="0" fontId="4" fillId="0" borderId="10" xfId="0" applyFont="1" applyFill="1" applyBorder="1" applyAlignment="1">
      <alignment horizontal="left" vertical="top" wrapText="1"/>
    </xf>
    <xf numFmtId="194" fontId="4" fillId="0" borderId="10" xfId="54" applyNumberFormat="1" applyFont="1" applyFill="1" applyBorder="1" applyAlignment="1">
      <alignment horizontal="center" vertical="top" wrapText="1"/>
      <protection/>
    </xf>
    <xf numFmtId="218" fontId="4" fillId="0" borderId="0" xfId="54" applyNumberFormat="1" applyFont="1" applyFill="1" applyAlignment="1">
      <alignment horizontal="center" vertical="top"/>
      <protection/>
    </xf>
    <xf numFmtId="0" fontId="4" fillId="0" borderId="0" xfId="54" applyFont="1" applyFill="1" applyAlignment="1">
      <alignment horizontal="center" vertical="top" wrapText="1"/>
      <protection/>
    </xf>
    <xf numFmtId="0" fontId="5" fillId="0" borderId="0" xfId="54" applyFont="1" applyFill="1" applyAlignment="1">
      <alignment horizontal="center" vertical="top"/>
      <protection/>
    </xf>
    <xf numFmtId="174" fontId="4" fillId="0" borderId="10" xfId="54" applyNumberFormat="1" applyFont="1" applyFill="1" applyBorder="1" applyAlignment="1" applyProtection="1">
      <alignment horizontal="left" vertical="top" wrapText="1"/>
      <protection hidden="1"/>
    </xf>
    <xf numFmtId="0" fontId="4" fillId="35" borderId="0" xfId="54" applyFont="1" applyFill="1" applyAlignment="1">
      <alignment horizontal="center" vertical="top"/>
      <protection/>
    </xf>
    <xf numFmtId="0" fontId="5" fillId="36" borderId="10" xfId="54" applyFont="1" applyFill="1" applyBorder="1" applyAlignment="1">
      <alignment horizontal="center" vertical="top"/>
      <protection/>
    </xf>
    <xf numFmtId="0" fontId="5" fillId="36" borderId="10" xfId="54" applyFont="1" applyFill="1" applyBorder="1" applyAlignment="1">
      <alignment horizontal="left" vertical="top" wrapText="1"/>
      <protection/>
    </xf>
    <xf numFmtId="218" fontId="5" fillId="36" borderId="10" xfId="54" applyNumberFormat="1" applyFont="1" applyFill="1" applyBorder="1" applyAlignment="1">
      <alignment horizontal="center" vertical="top" wrapText="1"/>
      <protection/>
    </xf>
    <xf numFmtId="218" fontId="5" fillId="36" borderId="10" xfId="54" applyNumberFormat="1" applyFont="1" applyFill="1" applyBorder="1" applyAlignment="1">
      <alignment horizontal="center" vertical="top"/>
      <protection/>
    </xf>
    <xf numFmtId="194" fontId="5" fillId="36" borderId="10" xfId="54" applyNumberFormat="1" applyFont="1" applyFill="1" applyBorder="1" applyAlignment="1">
      <alignment horizontal="center" vertical="top" wrapText="1"/>
      <protection/>
    </xf>
    <xf numFmtId="0" fontId="5" fillId="37" borderId="10" xfId="54" applyFont="1" applyFill="1" applyBorder="1" applyAlignment="1">
      <alignment horizontal="center" vertical="top"/>
      <protection/>
    </xf>
    <xf numFmtId="0" fontId="5" fillId="37" borderId="10" xfId="54" applyFont="1" applyFill="1" applyBorder="1" applyAlignment="1">
      <alignment horizontal="left" vertical="top" wrapText="1"/>
      <protection/>
    </xf>
    <xf numFmtId="218" fontId="5" fillId="37" borderId="10" xfId="54" applyNumberFormat="1" applyFont="1" applyFill="1" applyBorder="1" applyAlignment="1">
      <alignment horizontal="center" vertical="top" wrapText="1"/>
      <protection/>
    </xf>
    <xf numFmtId="218" fontId="5" fillId="37" borderId="10" xfId="54" applyNumberFormat="1" applyFont="1" applyFill="1" applyBorder="1" applyAlignment="1">
      <alignment horizontal="center" vertical="top"/>
      <protection/>
    </xf>
    <xf numFmtId="194" fontId="5" fillId="37" borderId="10" xfId="54" applyNumberFormat="1" applyFont="1" applyFill="1" applyBorder="1" applyAlignment="1">
      <alignment horizontal="center" vertical="top" wrapText="1"/>
      <protection/>
    </xf>
    <xf numFmtId="0" fontId="4" fillId="37" borderId="0" xfId="54" applyFont="1" applyFill="1" applyAlignment="1">
      <alignment horizontal="center" vertical="top"/>
      <protection/>
    </xf>
    <xf numFmtId="0" fontId="5" fillId="0" borderId="11" xfId="54" applyNumberFormat="1" applyFont="1" applyFill="1" applyBorder="1" applyAlignment="1" applyProtection="1">
      <alignment horizontal="center" vertical="top" wrapText="1"/>
      <protection hidden="1"/>
    </xf>
    <xf numFmtId="218" fontId="4" fillId="0" borderId="11" xfId="0" applyNumberFormat="1" applyFont="1" applyBorder="1" applyAlignment="1">
      <alignment horizontal="center" vertical="top" wrapText="1"/>
    </xf>
    <xf numFmtId="194" fontId="4" fillId="0" borderId="11" xfId="54" applyNumberFormat="1" applyFont="1" applyFill="1" applyBorder="1" applyAlignment="1">
      <alignment horizontal="center" vertical="top" wrapText="1"/>
      <protection/>
    </xf>
    <xf numFmtId="218" fontId="4" fillId="0" borderId="11" xfId="0" applyNumberFormat="1" applyFont="1" applyFill="1" applyBorder="1" applyAlignment="1">
      <alignment horizontal="center" vertical="top" wrapText="1"/>
    </xf>
    <xf numFmtId="218" fontId="4" fillId="0" borderId="11" xfId="54" applyNumberFormat="1" applyFont="1" applyFill="1" applyBorder="1" applyAlignment="1" applyProtection="1">
      <alignment horizontal="center" vertical="top" wrapText="1"/>
      <protection hidden="1"/>
    </xf>
    <xf numFmtId="218" fontId="4" fillId="0" borderId="11" xfId="54" applyNumberFormat="1" applyFont="1" applyFill="1" applyBorder="1" applyAlignment="1">
      <alignment horizontal="center" vertical="top"/>
      <protection/>
    </xf>
    <xf numFmtId="214" fontId="4" fillId="0" borderId="11" xfId="54" applyNumberFormat="1" applyFont="1" applyFill="1" applyBorder="1" applyAlignment="1" applyProtection="1">
      <alignment horizontal="left" vertical="top" wrapText="1"/>
      <protection hidden="1"/>
    </xf>
    <xf numFmtId="0" fontId="4" fillId="0" borderId="11" xfId="0" applyFont="1" applyBorder="1" applyAlignment="1">
      <alignment horizontal="left" vertical="top" wrapText="1"/>
    </xf>
    <xf numFmtId="218" fontId="4" fillId="0" borderId="11" xfId="54" applyNumberFormat="1" applyFont="1" applyBorder="1" applyAlignment="1">
      <alignment horizontal="center" vertical="top" wrapText="1"/>
      <protection/>
    </xf>
    <xf numFmtId="0" fontId="4" fillId="0" borderId="11" xfId="0" applyFont="1" applyFill="1" applyBorder="1" applyAlignment="1">
      <alignment horizontal="left" vertical="top" wrapText="1"/>
    </xf>
    <xf numFmtId="218" fontId="4" fillId="0" borderId="11" xfId="54" applyNumberFormat="1" applyFont="1" applyFill="1" applyBorder="1" applyAlignment="1">
      <alignment horizontal="center" vertical="top" wrapText="1"/>
      <protection/>
    </xf>
    <xf numFmtId="0" fontId="4" fillId="0" borderId="11" xfId="54" applyNumberFormat="1" applyFont="1" applyFill="1" applyBorder="1" applyAlignment="1" applyProtection="1">
      <alignment horizontal="left" vertical="top" wrapText="1"/>
      <protection hidden="1"/>
    </xf>
    <xf numFmtId="218" fontId="4" fillId="0" borderId="10" xfId="54" applyNumberFormat="1" applyFont="1" applyBorder="1" applyAlignment="1">
      <alignment horizontal="center" vertical="top" wrapText="1"/>
      <protection/>
    </xf>
    <xf numFmtId="0" fontId="4" fillId="0" borderId="10" xfId="54" applyFont="1" applyFill="1" applyBorder="1" applyAlignment="1">
      <alignment horizontal="center" vertical="top" wrapText="1"/>
      <protection/>
    </xf>
    <xf numFmtId="218" fontId="4" fillId="0" borderId="10" xfId="54" applyNumberFormat="1" applyFont="1" applyFill="1" applyBorder="1" applyAlignment="1">
      <alignment horizontal="center" vertical="top" wrapText="1"/>
      <protection/>
    </xf>
    <xf numFmtId="216" fontId="4" fillId="34" borderId="11" xfId="54" applyNumberFormat="1" applyFont="1" applyFill="1" applyBorder="1" applyAlignment="1" applyProtection="1">
      <alignment horizontal="left" vertical="top" wrapText="1"/>
      <protection hidden="1"/>
    </xf>
    <xf numFmtId="218" fontId="4" fillId="34" borderId="11" xfId="54" applyNumberFormat="1" applyFont="1" applyFill="1" applyBorder="1" applyAlignment="1" applyProtection="1">
      <alignment horizontal="center" vertical="top" wrapText="1"/>
      <protection hidden="1"/>
    </xf>
    <xf numFmtId="194" fontId="4" fillId="34" borderId="11" xfId="54" applyNumberFormat="1" applyFont="1" applyFill="1" applyBorder="1" applyAlignment="1">
      <alignment horizontal="center" vertical="top" wrapText="1"/>
      <protection/>
    </xf>
    <xf numFmtId="218" fontId="4" fillId="34" borderId="11" xfId="54" applyNumberFormat="1" applyFont="1" applyFill="1" applyBorder="1" applyAlignment="1">
      <alignment horizontal="center" vertical="top" wrapText="1"/>
      <protection/>
    </xf>
    <xf numFmtId="0" fontId="4" fillId="34" borderId="11" xfId="54" applyFont="1" applyFill="1" applyBorder="1" applyAlignment="1" applyProtection="1">
      <alignment horizontal="left" vertical="top" wrapText="1"/>
      <protection hidden="1"/>
    </xf>
    <xf numFmtId="2" fontId="4" fillId="34" borderId="11" xfId="0" applyNumberFormat="1" applyFont="1" applyFill="1" applyBorder="1" applyAlignment="1">
      <alignment horizontal="left" vertical="top" wrapText="1"/>
    </xf>
    <xf numFmtId="218" fontId="4" fillId="34" borderId="10" xfId="54" applyNumberFormat="1" applyFont="1" applyFill="1" applyBorder="1" applyAlignment="1" applyProtection="1">
      <alignment horizontal="center" vertical="top" wrapText="1"/>
      <protection hidden="1"/>
    </xf>
    <xf numFmtId="194" fontId="4" fillId="34" borderId="10" xfId="54" applyNumberFormat="1" applyFont="1" applyFill="1" applyBorder="1" applyAlignment="1">
      <alignment horizontal="center" vertical="top" wrapText="1"/>
      <protection/>
    </xf>
    <xf numFmtId="194" fontId="4" fillId="34" borderId="0" xfId="54" applyNumberFormat="1" applyFont="1" applyFill="1" applyBorder="1" applyAlignment="1">
      <alignment horizontal="center" vertical="top" wrapText="1"/>
      <protection/>
    </xf>
    <xf numFmtId="218" fontId="4" fillId="34" borderId="11" xfId="54" applyNumberFormat="1" applyFont="1" applyFill="1" applyBorder="1" applyAlignment="1" applyProtection="1">
      <alignment horizontal="center" vertical="top"/>
      <protection hidden="1"/>
    </xf>
    <xf numFmtId="218" fontId="4" fillId="34" borderId="11" xfId="54" applyNumberFormat="1" applyFont="1" applyFill="1" applyBorder="1" applyAlignment="1">
      <alignment horizontal="center" vertical="top"/>
      <protection/>
    </xf>
    <xf numFmtId="218" fontId="4" fillId="34" borderId="10" xfId="54" applyNumberFormat="1" applyFont="1" applyFill="1" applyBorder="1" applyAlignment="1">
      <alignment horizontal="center" vertical="top"/>
      <protection/>
    </xf>
    <xf numFmtId="218" fontId="4" fillId="34" borderId="11" xfId="0" applyNumberFormat="1" applyFont="1" applyFill="1" applyBorder="1" applyAlignment="1">
      <alignment horizontal="center" vertical="top" wrapText="1"/>
    </xf>
    <xf numFmtId="214" fontId="4" fillId="34" borderId="11" xfId="54" applyNumberFormat="1" applyFont="1" applyFill="1" applyBorder="1" applyAlignment="1" applyProtection="1">
      <alignment horizontal="left" vertical="top" wrapText="1"/>
      <protection hidden="1"/>
    </xf>
    <xf numFmtId="174" fontId="4" fillId="34" borderId="11" xfId="54" applyNumberFormat="1" applyFont="1" applyFill="1" applyBorder="1" applyAlignment="1" applyProtection="1">
      <alignment horizontal="left" vertical="top" wrapText="1"/>
      <protection hidden="1"/>
    </xf>
    <xf numFmtId="174" fontId="4" fillId="34" borderId="10" xfId="54" applyNumberFormat="1" applyFont="1" applyFill="1" applyBorder="1" applyAlignment="1" applyProtection="1">
      <alignment horizontal="left" vertical="top" wrapText="1"/>
      <protection hidden="1"/>
    </xf>
    <xf numFmtId="218" fontId="4" fillId="34" borderId="10" xfId="54" applyNumberFormat="1" applyFont="1" applyFill="1" applyBorder="1" applyAlignment="1" applyProtection="1">
      <alignment horizontal="center" vertical="top"/>
      <protection hidden="1"/>
    </xf>
    <xf numFmtId="2" fontId="4" fillId="34" borderId="10" xfId="54" applyNumberFormat="1" applyFont="1" applyFill="1" applyBorder="1" applyAlignment="1">
      <alignment horizontal="center" vertical="top" wrapText="1"/>
      <protection/>
    </xf>
    <xf numFmtId="2" fontId="4" fillId="34" borderId="11" xfId="54" applyNumberFormat="1" applyFont="1" applyFill="1" applyBorder="1" applyAlignment="1">
      <alignment horizontal="center" vertical="top" wrapText="1"/>
      <protection/>
    </xf>
    <xf numFmtId="0" fontId="4" fillId="0" borderId="11" xfId="54" applyNumberFormat="1" applyFont="1" applyFill="1" applyBorder="1" applyAlignment="1" applyProtection="1">
      <alignment horizontal="center" vertical="top" wrapText="1"/>
      <protection hidden="1"/>
    </xf>
    <xf numFmtId="218" fontId="5" fillId="12" borderId="11" xfId="54" applyNumberFormat="1" applyFont="1" applyFill="1" applyBorder="1" applyAlignment="1" applyProtection="1">
      <alignment horizontal="center" vertical="top" wrapText="1"/>
      <protection hidden="1"/>
    </xf>
    <xf numFmtId="194" fontId="5" fillId="12" borderId="11" xfId="54" applyNumberFormat="1" applyFont="1" applyFill="1" applyBorder="1" applyAlignment="1">
      <alignment horizontal="center" vertical="top" wrapText="1"/>
      <protection/>
    </xf>
    <xf numFmtId="0" fontId="4" fillId="0" borderId="10" xfId="54" applyFont="1" applyFill="1" applyBorder="1" applyAlignment="1">
      <alignment horizontal="center" vertical="top"/>
      <protection/>
    </xf>
    <xf numFmtId="218" fontId="4" fillId="0" borderId="10" xfId="54" applyNumberFormat="1" applyFont="1" applyFill="1" applyBorder="1" applyAlignment="1" applyProtection="1">
      <alignment horizontal="center" vertical="top" wrapText="1"/>
      <protection hidden="1"/>
    </xf>
    <xf numFmtId="218" fontId="4" fillId="34" borderId="10" xfId="54" applyNumberFormat="1" applyFont="1" applyFill="1" applyBorder="1" applyAlignment="1" applyProtection="1">
      <alignment horizontal="center" vertical="top"/>
      <protection hidden="1"/>
    </xf>
    <xf numFmtId="218" fontId="4" fillId="0" borderId="11" xfId="54" applyNumberFormat="1" applyFont="1" applyFill="1" applyBorder="1" applyAlignment="1" applyProtection="1">
      <alignment horizontal="center" vertical="top" wrapText="1"/>
      <protection hidden="1"/>
    </xf>
    <xf numFmtId="218" fontId="4" fillId="0" borderId="12" xfId="54" applyNumberFormat="1" applyFont="1" applyFill="1" applyBorder="1" applyAlignment="1" applyProtection="1">
      <alignment horizontal="center" vertical="top" wrapText="1"/>
      <protection hidden="1"/>
    </xf>
    <xf numFmtId="194" fontId="4" fillId="34" borderId="11" xfId="54" applyNumberFormat="1" applyFont="1" applyFill="1" applyBorder="1" applyAlignment="1">
      <alignment horizontal="center" vertical="top" wrapText="1"/>
      <protection/>
    </xf>
    <xf numFmtId="194" fontId="4" fillId="34" borderId="13" xfId="54" applyNumberFormat="1" applyFont="1" applyFill="1" applyBorder="1" applyAlignment="1">
      <alignment horizontal="center" vertical="top" wrapText="1"/>
      <protection/>
    </xf>
    <xf numFmtId="194" fontId="4" fillId="34" borderId="12" xfId="54" applyNumberFormat="1" applyFont="1" applyFill="1" applyBorder="1" applyAlignment="1">
      <alignment horizontal="center" vertical="top" wrapText="1"/>
      <protection/>
    </xf>
    <xf numFmtId="218" fontId="4" fillId="34" borderId="10" xfId="54" applyNumberFormat="1" applyFont="1" applyFill="1" applyBorder="1" applyAlignment="1" applyProtection="1">
      <alignment horizontal="center" vertical="top" wrapText="1"/>
      <protection hidden="1"/>
    </xf>
    <xf numFmtId="218" fontId="4" fillId="34" borderId="11" xfId="54" applyNumberFormat="1" applyFont="1" applyFill="1" applyBorder="1" applyAlignment="1" applyProtection="1">
      <alignment horizontal="center" vertical="top" wrapText="1"/>
      <protection hidden="1"/>
    </xf>
    <xf numFmtId="218" fontId="4" fillId="34" borderId="12" xfId="54" applyNumberFormat="1" applyFont="1" applyFill="1" applyBorder="1" applyAlignment="1" applyProtection="1">
      <alignment horizontal="center" vertical="top" wrapText="1"/>
      <protection hidden="1"/>
    </xf>
    <xf numFmtId="194" fontId="4" fillId="0" borderId="10" xfId="54" applyNumberFormat="1" applyFont="1" applyFill="1" applyBorder="1" applyAlignment="1">
      <alignment horizontal="center" vertical="top" wrapText="1"/>
      <protection/>
    </xf>
    <xf numFmtId="218" fontId="4" fillId="34" borderId="13" xfId="54" applyNumberFormat="1" applyFont="1" applyFill="1" applyBorder="1" applyAlignment="1" applyProtection="1">
      <alignment horizontal="center" vertical="top" wrapText="1"/>
      <protection hidden="1"/>
    </xf>
    <xf numFmtId="214" fontId="4" fillId="0" borderId="11" xfId="54" applyNumberFormat="1" applyFont="1" applyFill="1" applyBorder="1" applyAlignment="1" applyProtection="1">
      <alignment horizontal="left" vertical="top" wrapText="1"/>
      <protection hidden="1"/>
    </xf>
    <xf numFmtId="214" fontId="4" fillId="0" borderId="12" xfId="54" applyNumberFormat="1" applyFont="1" applyFill="1" applyBorder="1" applyAlignment="1" applyProtection="1">
      <alignment horizontal="left" vertical="top" wrapText="1"/>
      <protection hidden="1"/>
    </xf>
    <xf numFmtId="174" fontId="4" fillId="34" borderId="10" xfId="54" applyNumberFormat="1" applyFont="1" applyFill="1" applyBorder="1" applyAlignment="1" applyProtection="1">
      <alignment horizontal="left" vertical="top" wrapText="1"/>
      <protection hidden="1"/>
    </xf>
    <xf numFmtId="218" fontId="4" fillId="34" borderId="11" xfId="54" applyNumberFormat="1" applyFont="1" applyFill="1" applyBorder="1" applyAlignment="1">
      <alignment horizontal="center" vertical="top"/>
      <protection/>
    </xf>
    <xf numFmtId="218" fontId="4" fillId="34" borderId="13" xfId="54" applyNumberFormat="1" applyFont="1" applyFill="1" applyBorder="1" applyAlignment="1">
      <alignment horizontal="center" vertical="top"/>
      <protection/>
    </xf>
    <xf numFmtId="218" fontId="4" fillId="34" borderId="12" xfId="54" applyNumberFormat="1" applyFont="1" applyFill="1" applyBorder="1" applyAlignment="1">
      <alignment horizontal="center" vertical="top"/>
      <protection/>
    </xf>
    <xf numFmtId="0" fontId="4" fillId="0" borderId="11" xfId="54" applyFont="1" applyFill="1" applyBorder="1" applyAlignment="1">
      <alignment horizontal="center" vertical="top"/>
      <protection/>
    </xf>
    <xf numFmtId="0" fontId="4" fillId="0" borderId="13" xfId="54" applyFont="1" applyFill="1" applyBorder="1" applyAlignment="1">
      <alignment horizontal="center" vertical="top"/>
      <protection/>
    </xf>
    <xf numFmtId="174" fontId="4" fillId="34" borderId="11" xfId="54" applyNumberFormat="1" applyFont="1" applyFill="1" applyBorder="1" applyAlignment="1" applyProtection="1">
      <alignment horizontal="left" vertical="top" wrapText="1"/>
      <protection hidden="1"/>
    </xf>
    <xf numFmtId="174" fontId="4" fillId="34" borderId="13" xfId="54" applyNumberFormat="1" applyFont="1" applyFill="1" applyBorder="1" applyAlignment="1" applyProtection="1">
      <alignment horizontal="left" vertical="top" wrapText="1"/>
      <protection hidden="1"/>
    </xf>
    <xf numFmtId="218" fontId="4" fillId="34" borderId="11" xfId="54" applyNumberFormat="1" applyFont="1" applyFill="1" applyBorder="1" applyAlignment="1" applyProtection="1">
      <alignment horizontal="center" vertical="top"/>
      <protection hidden="1"/>
    </xf>
    <xf numFmtId="218" fontId="4" fillId="34" borderId="13" xfId="54" applyNumberFormat="1" applyFont="1" applyFill="1" applyBorder="1" applyAlignment="1" applyProtection="1">
      <alignment horizontal="center" vertical="top"/>
      <protection hidden="1"/>
    </xf>
    <xf numFmtId="174" fontId="4" fillId="34" borderId="12" xfId="54" applyNumberFormat="1" applyFont="1" applyFill="1" applyBorder="1" applyAlignment="1" applyProtection="1">
      <alignment horizontal="left" vertical="top" wrapText="1"/>
      <protection hidden="1"/>
    </xf>
    <xf numFmtId="218" fontId="4" fillId="34" borderId="12" xfId="54" applyNumberFormat="1" applyFont="1" applyFill="1" applyBorder="1" applyAlignment="1" applyProtection="1">
      <alignment horizontal="center" vertical="top"/>
      <protection hidden="1"/>
    </xf>
    <xf numFmtId="194" fontId="4" fillId="34" borderId="10" xfId="54" applyNumberFormat="1" applyFont="1" applyFill="1" applyBorder="1" applyAlignment="1">
      <alignment horizontal="center" vertical="top" wrapText="1"/>
      <protection/>
    </xf>
    <xf numFmtId="218" fontId="4" fillId="34" borderId="10" xfId="54" applyNumberFormat="1" applyFont="1" applyFill="1" applyBorder="1" applyAlignment="1">
      <alignment horizontal="center" vertical="top"/>
      <protection/>
    </xf>
    <xf numFmtId="0" fontId="4" fillId="0" borderId="12" xfId="54" applyFont="1" applyFill="1" applyBorder="1" applyAlignment="1">
      <alignment horizontal="center" vertical="top"/>
      <protection/>
    </xf>
    <xf numFmtId="0" fontId="4" fillId="34" borderId="11" xfId="54" applyFont="1" applyFill="1" applyBorder="1" applyAlignment="1">
      <alignment horizontal="center" vertical="top"/>
      <protection/>
    </xf>
    <xf numFmtId="0" fontId="4" fillId="34" borderId="13" xfId="54" applyFont="1" applyFill="1" applyBorder="1" applyAlignment="1">
      <alignment horizontal="center" vertical="top"/>
      <protection/>
    </xf>
    <xf numFmtId="0" fontId="4" fillId="0" borderId="11" xfId="54" applyNumberFormat="1" applyFont="1" applyFill="1" applyBorder="1" applyAlignment="1" applyProtection="1">
      <alignment horizontal="center" vertical="top" wrapText="1"/>
      <protection hidden="1"/>
    </xf>
    <xf numFmtId="0" fontId="4" fillId="0" borderId="13" xfId="54" applyNumberFormat="1" applyFont="1" applyFill="1" applyBorder="1" applyAlignment="1" applyProtection="1">
      <alignment horizontal="center" vertical="top" wrapText="1"/>
      <protection hidden="1"/>
    </xf>
    <xf numFmtId="218" fontId="4" fillId="0" borderId="11" xfId="54" applyNumberFormat="1" applyFont="1" applyBorder="1" applyAlignment="1">
      <alignment horizontal="center" vertical="top" wrapText="1"/>
      <protection/>
    </xf>
    <xf numFmtId="218" fontId="4" fillId="0" borderId="13" xfId="54" applyNumberFormat="1" applyFont="1" applyBorder="1" applyAlignment="1">
      <alignment horizontal="center" vertical="top" wrapText="1"/>
      <protection/>
    </xf>
    <xf numFmtId="218" fontId="4" fillId="0" borderId="10" xfId="54" applyNumberFormat="1" applyFont="1" applyBorder="1" applyAlignment="1">
      <alignment horizontal="center" vertical="top" wrapText="1"/>
      <protection/>
    </xf>
    <xf numFmtId="218" fontId="4" fillId="34" borderId="10" xfId="54" applyNumberFormat="1" applyFont="1" applyFill="1" applyBorder="1" applyAlignment="1">
      <alignment horizontal="center" vertical="top" wrapText="1"/>
      <protection/>
    </xf>
    <xf numFmtId="218" fontId="4" fillId="0" borderId="11" xfId="54" applyNumberFormat="1" applyFont="1" applyFill="1" applyBorder="1" applyAlignment="1">
      <alignment horizontal="center" vertical="top" wrapText="1"/>
      <protection/>
    </xf>
    <xf numFmtId="218" fontId="4" fillId="0" borderId="13" xfId="54" applyNumberFormat="1" applyFont="1" applyFill="1" applyBorder="1" applyAlignment="1">
      <alignment horizontal="center" vertical="top" wrapText="1"/>
      <protection/>
    </xf>
    <xf numFmtId="218" fontId="4" fillId="0" borderId="11" xfId="54" applyNumberFormat="1" applyFont="1" applyFill="1" applyBorder="1" applyAlignment="1">
      <alignment horizontal="center" vertical="top"/>
      <protection/>
    </xf>
    <xf numFmtId="218" fontId="4" fillId="0" borderId="13" xfId="54" applyNumberFormat="1" applyFont="1" applyFill="1" applyBorder="1" applyAlignment="1">
      <alignment horizontal="center" vertical="top"/>
      <protection/>
    </xf>
    <xf numFmtId="218" fontId="4" fillId="0" borderId="12" xfId="54" applyNumberFormat="1" applyFont="1" applyFill="1" applyBorder="1" applyAlignment="1">
      <alignment horizontal="center" vertical="top"/>
      <protection/>
    </xf>
    <xf numFmtId="174" fontId="4" fillId="0" borderId="11" xfId="54" applyNumberFormat="1" applyFont="1" applyFill="1" applyBorder="1" applyAlignment="1" applyProtection="1">
      <alignment horizontal="left" vertical="top" wrapText="1"/>
      <protection hidden="1"/>
    </xf>
    <xf numFmtId="174" fontId="4" fillId="0" borderId="13" xfId="54" applyNumberFormat="1" applyFont="1" applyFill="1" applyBorder="1" applyAlignment="1" applyProtection="1">
      <alignment horizontal="left" vertical="top" wrapText="1"/>
      <protection hidden="1"/>
    </xf>
    <xf numFmtId="218" fontId="4" fillId="0" borderId="13" xfId="54" applyNumberFormat="1" applyFont="1" applyFill="1" applyBorder="1" applyAlignment="1" applyProtection="1">
      <alignment horizontal="center" vertical="top" wrapText="1"/>
      <protection hidden="1"/>
    </xf>
    <xf numFmtId="194" fontId="4" fillId="0" borderId="11" xfId="54" applyNumberFormat="1" applyFont="1" applyFill="1" applyBorder="1" applyAlignment="1">
      <alignment horizontal="center" vertical="top" wrapText="1"/>
      <protection/>
    </xf>
    <xf numFmtId="194" fontId="4" fillId="0" borderId="13" xfId="54" applyNumberFormat="1" applyFont="1" applyFill="1" applyBorder="1" applyAlignment="1">
      <alignment horizontal="center" vertical="top" wrapText="1"/>
      <protection/>
    </xf>
    <xf numFmtId="0" fontId="4" fillId="0" borderId="11" xfId="54" applyNumberFormat="1" applyFont="1" applyFill="1" applyBorder="1" applyAlignment="1" applyProtection="1">
      <alignment horizontal="left" vertical="top" wrapText="1"/>
      <protection hidden="1"/>
    </xf>
    <xf numFmtId="0" fontId="4" fillId="0" borderId="13" xfId="54" applyNumberFormat="1" applyFont="1" applyFill="1" applyBorder="1" applyAlignment="1" applyProtection="1">
      <alignment horizontal="left" vertical="top" wrapText="1"/>
      <protection hidden="1"/>
    </xf>
    <xf numFmtId="218" fontId="4" fillId="0" borderId="11" xfId="0" applyNumberFormat="1" applyFont="1" applyFill="1" applyBorder="1" applyAlignment="1">
      <alignment horizontal="center" vertical="top" wrapText="1"/>
    </xf>
    <xf numFmtId="218" fontId="4" fillId="0" borderId="13" xfId="0" applyNumberFormat="1" applyFont="1" applyFill="1" applyBorder="1" applyAlignment="1">
      <alignment horizontal="center" vertical="top" wrapText="1"/>
    </xf>
    <xf numFmtId="0" fontId="4" fillId="0" borderId="12" xfId="54" applyNumberFormat="1" applyFont="1" applyFill="1" applyBorder="1" applyAlignment="1" applyProtection="1">
      <alignment horizontal="left" vertical="top" wrapText="1"/>
      <protection hidden="1"/>
    </xf>
    <xf numFmtId="218" fontId="4" fillId="0" borderId="12" xfId="0" applyNumberFormat="1" applyFont="1" applyFill="1" applyBorder="1" applyAlignment="1">
      <alignment horizontal="center" vertical="top" wrapText="1"/>
    </xf>
    <xf numFmtId="214" fontId="4" fillId="0" borderId="13" xfId="54" applyNumberFormat="1" applyFont="1" applyFill="1" applyBorder="1" applyAlignment="1" applyProtection="1">
      <alignment horizontal="left" vertical="top" wrapText="1"/>
      <protection hidden="1"/>
    </xf>
    <xf numFmtId="0" fontId="4" fillId="0" borderId="10" xfId="54" applyNumberFormat="1" applyFont="1" applyFill="1" applyBorder="1" applyAlignment="1" applyProtection="1">
      <alignment horizontal="center" vertical="top" wrapText="1"/>
      <protection hidden="1"/>
    </xf>
    <xf numFmtId="0" fontId="5" fillId="0" borderId="14" xfId="54" applyNumberFormat="1" applyFont="1" applyFill="1" applyBorder="1" applyAlignment="1" applyProtection="1">
      <alignment horizontal="center" vertical="top" wrapText="1"/>
      <protection hidden="1"/>
    </xf>
    <xf numFmtId="0" fontId="5" fillId="0" borderId="15" xfId="54" applyNumberFormat="1" applyFont="1" applyFill="1" applyBorder="1" applyAlignment="1" applyProtection="1">
      <alignment horizontal="center" vertical="top" wrapText="1"/>
      <protection hidden="1"/>
    </xf>
    <xf numFmtId="218" fontId="4" fillId="0" borderId="11" xfId="0" applyNumberFormat="1" applyFont="1" applyBorder="1" applyAlignment="1">
      <alignment horizontal="center" vertical="top" wrapText="1"/>
    </xf>
    <xf numFmtId="218" fontId="4" fillId="0" borderId="13" xfId="0" applyNumberFormat="1" applyFont="1" applyBorder="1" applyAlignment="1">
      <alignment horizontal="center" vertical="top" wrapText="1"/>
    </xf>
    <xf numFmtId="218" fontId="4" fillId="0" borderId="12" xfId="0" applyNumberFormat="1" applyFont="1" applyBorder="1" applyAlignment="1">
      <alignment horizontal="center" vertical="top" wrapText="1"/>
    </xf>
    <xf numFmtId="0" fontId="5" fillId="0" borderId="11" xfId="54" applyNumberFormat="1" applyFont="1" applyFill="1" applyBorder="1" applyAlignment="1" applyProtection="1">
      <alignment horizontal="center" vertical="top" wrapText="1"/>
      <protection hidden="1"/>
    </xf>
    <xf numFmtId="0" fontId="5" fillId="0" borderId="13" xfId="54" applyNumberFormat="1" applyFont="1" applyFill="1" applyBorder="1" applyAlignment="1" applyProtection="1">
      <alignment horizontal="center" vertical="top" wrapText="1"/>
      <protection hidden="1"/>
    </xf>
    <xf numFmtId="0" fontId="5" fillId="0" borderId="12" xfId="54" applyNumberFormat="1" applyFont="1" applyFill="1" applyBorder="1" applyAlignment="1" applyProtection="1">
      <alignment horizontal="center" vertical="top" wrapText="1"/>
      <protection hidden="1"/>
    </xf>
    <xf numFmtId="2" fontId="4" fillId="34" borderId="10" xfId="54" applyNumberFormat="1" applyFont="1" applyFill="1" applyBorder="1" applyAlignment="1">
      <alignment horizontal="center" vertical="top" wrapText="1"/>
      <protection/>
    </xf>
    <xf numFmtId="0" fontId="5" fillId="0" borderId="10" xfId="54" applyNumberFormat="1" applyFont="1" applyFill="1" applyBorder="1" applyAlignment="1" applyProtection="1">
      <alignment horizontal="center" vertical="top" wrapText="1"/>
      <protection hidden="1"/>
    </xf>
    <xf numFmtId="218" fontId="4" fillId="0" borderId="11" xfId="54" applyNumberFormat="1" applyFont="1" applyFill="1" applyBorder="1" applyAlignment="1" applyProtection="1">
      <alignment horizontal="center" vertical="top"/>
      <protection hidden="1"/>
    </xf>
    <xf numFmtId="218" fontId="4" fillId="0" borderId="13" xfId="54" applyNumberFormat="1" applyFont="1" applyFill="1" applyBorder="1" applyAlignment="1" applyProtection="1">
      <alignment horizontal="center" vertical="top"/>
      <protection hidden="1"/>
    </xf>
    <xf numFmtId="218" fontId="4" fillId="0" borderId="12" xfId="54" applyNumberFormat="1" applyFont="1" applyFill="1" applyBorder="1" applyAlignment="1" applyProtection="1">
      <alignment horizontal="center" vertical="top"/>
      <protection hidden="1"/>
    </xf>
    <xf numFmtId="218" fontId="4" fillId="38" borderId="10" xfId="54" applyNumberFormat="1" applyFont="1" applyFill="1" applyBorder="1" applyAlignment="1" applyProtection="1">
      <alignment horizontal="center" vertical="top" wrapText="1"/>
      <protection hidden="1"/>
    </xf>
    <xf numFmtId="218" fontId="4" fillId="0" borderId="10" xfId="54" applyNumberFormat="1" applyFont="1" applyBorder="1" applyAlignment="1">
      <alignment horizontal="center" vertical="top"/>
      <protection/>
    </xf>
    <xf numFmtId="214" fontId="4" fillId="0" borderId="10" xfId="54" applyNumberFormat="1" applyFont="1" applyFill="1" applyBorder="1" applyAlignment="1" applyProtection="1">
      <alignment horizontal="left" vertical="top" wrapText="1"/>
      <protection hidden="1"/>
    </xf>
    <xf numFmtId="218" fontId="4" fillId="0" borderId="11" xfId="54" applyNumberFormat="1" applyFont="1" applyBorder="1" applyAlignment="1">
      <alignment horizontal="center" vertical="top"/>
      <protection/>
    </xf>
    <xf numFmtId="218" fontId="4" fillId="0" borderId="12" xfId="54" applyNumberFormat="1" applyFont="1" applyBorder="1" applyAlignment="1">
      <alignment horizontal="center" vertical="top"/>
      <protection/>
    </xf>
    <xf numFmtId="218" fontId="4" fillId="38" borderId="11" xfId="54" applyNumberFormat="1" applyFont="1" applyFill="1" applyBorder="1" applyAlignment="1" applyProtection="1">
      <alignment horizontal="center" vertical="top" wrapText="1"/>
      <protection hidden="1"/>
    </xf>
    <xf numFmtId="218" fontId="4" fillId="38" borderId="12" xfId="54" applyNumberFormat="1" applyFont="1" applyFill="1" applyBorder="1" applyAlignment="1" applyProtection="1">
      <alignment horizontal="center" vertical="top" wrapText="1"/>
      <protection hidden="1"/>
    </xf>
    <xf numFmtId="2" fontId="4" fillId="34" borderId="11" xfId="0" applyNumberFormat="1" applyFont="1" applyFill="1" applyBorder="1" applyAlignment="1">
      <alignment horizontal="left" vertical="top" wrapText="1"/>
    </xf>
    <xf numFmtId="2" fontId="4" fillId="34" borderId="12" xfId="0" applyNumberFormat="1" applyFont="1" applyFill="1" applyBorder="1" applyAlignment="1">
      <alignment horizontal="left" vertical="top" wrapText="1"/>
    </xf>
    <xf numFmtId="218" fontId="4" fillId="34" borderId="11" xfId="0" applyNumberFormat="1" applyFont="1" applyFill="1" applyBorder="1" applyAlignment="1">
      <alignment horizontal="center" vertical="top" wrapText="1"/>
    </xf>
    <xf numFmtId="218" fontId="4" fillId="34" borderId="12" xfId="0" applyNumberFormat="1" applyFont="1" applyFill="1" applyBorder="1" applyAlignment="1">
      <alignment horizontal="center" vertical="top" wrapText="1"/>
    </xf>
    <xf numFmtId="2" fontId="4" fillId="0" borderId="11" xfId="0" applyNumberFormat="1" applyFont="1" applyFill="1" applyBorder="1" applyAlignment="1">
      <alignment horizontal="left" vertical="top" wrapText="1"/>
    </xf>
    <xf numFmtId="2" fontId="4" fillId="0" borderId="12" xfId="0" applyNumberFormat="1" applyFont="1" applyFill="1" applyBorder="1" applyAlignment="1">
      <alignment horizontal="left" vertical="top" wrapText="1"/>
    </xf>
    <xf numFmtId="2" fontId="4" fillId="34" borderId="10" xfId="0" applyNumberFormat="1" applyFont="1" applyFill="1" applyBorder="1" applyAlignment="1">
      <alignment horizontal="left" vertical="top" wrapText="1"/>
    </xf>
    <xf numFmtId="218" fontId="4" fillId="34" borderId="10" xfId="0" applyNumberFormat="1" applyFont="1" applyFill="1" applyBorder="1" applyAlignment="1">
      <alignment horizontal="center" vertical="top" wrapText="1"/>
    </xf>
    <xf numFmtId="218" fontId="4" fillId="0" borderId="11" xfId="54" applyNumberFormat="1" applyFont="1" applyBorder="1" applyAlignment="1" applyProtection="1">
      <alignment horizontal="center" vertical="top" wrapText="1"/>
      <protection hidden="1"/>
    </xf>
    <xf numFmtId="218" fontId="4" fillId="0" borderId="13" xfId="54" applyNumberFormat="1" applyFont="1" applyBorder="1" applyAlignment="1" applyProtection="1">
      <alignment horizontal="center" vertical="top" wrapText="1"/>
      <protection hidden="1"/>
    </xf>
    <xf numFmtId="218" fontId="4" fillId="0" borderId="13" xfId="54" applyNumberFormat="1" applyFont="1" applyBorder="1" applyAlignment="1">
      <alignment horizontal="center" vertical="top"/>
      <protection/>
    </xf>
    <xf numFmtId="2" fontId="4" fillId="0" borderId="13" xfId="0" applyNumberFormat="1" applyFont="1" applyFill="1" applyBorder="1" applyAlignment="1">
      <alignment horizontal="left" vertical="top" wrapText="1"/>
    </xf>
    <xf numFmtId="218" fontId="4" fillId="0" borderId="10" xfId="54" applyNumberFormat="1" applyFont="1" applyBorder="1" applyAlignment="1" applyProtection="1">
      <alignment horizontal="center" vertical="top" wrapText="1"/>
      <protection hidden="1"/>
    </xf>
    <xf numFmtId="2" fontId="4" fillId="0" borderId="10" xfId="0" applyNumberFormat="1" applyFont="1" applyFill="1" applyBorder="1" applyAlignment="1">
      <alignment horizontal="left" vertical="top" wrapText="1"/>
    </xf>
    <xf numFmtId="218" fontId="4" fillId="0" borderId="10" xfId="0" applyNumberFormat="1" applyFont="1" applyFill="1" applyBorder="1" applyAlignment="1">
      <alignment horizontal="center" vertical="top" wrapText="1"/>
    </xf>
    <xf numFmtId="218" fontId="4" fillId="34" borderId="11" xfId="54" applyNumberFormat="1" applyFont="1" applyFill="1" applyBorder="1" applyAlignment="1">
      <alignment horizontal="center" vertical="top" wrapText="1"/>
      <protection/>
    </xf>
    <xf numFmtId="218" fontId="4" fillId="34" borderId="12" xfId="54" applyNumberFormat="1" applyFont="1" applyFill="1" applyBorder="1" applyAlignment="1">
      <alignment horizontal="center" vertical="top" wrapText="1"/>
      <protection/>
    </xf>
    <xf numFmtId="194" fontId="4" fillId="34" borderId="0" xfId="54" applyNumberFormat="1" applyFont="1" applyFill="1" applyBorder="1" applyAlignment="1">
      <alignment horizontal="center" vertical="top" wrapText="1"/>
      <protection/>
    </xf>
    <xf numFmtId="0" fontId="4" fillId="34" borderId="11" xfId="54" applyFont="1" applyFill="1" applyBorder="1" applyAlignment="1" applyProtection="1">
      <alignment horizontal="left" vertical="top" wrapText="1"/>
      <protection hidden="1"/>
    </xf>
    <xf numFmtId="0" fontId="4" fillId="34" borderId="12" xfId="54" applyFont="1" applyFill="1" applyBorder="1" applyAlignment="1" applyProtection="1">
      <alignment horizontal="left" vertical="top" wrapText="1"/>
      <protection hidden="1"/>
    </xf>
    <xf numFmtId="0" fontId="4" fillId="34" borderId="10" xfId="54" applyFont="1" applyFill="1" applyBorder="1" applyAlignment="1" applyProtection="1">
      <alignment horizontal="left" vertical="top" wrapText="1"/>
      <protection hidden="1"/>
    </xf>
    <xf numFmtId="218" fontId="4" fillId="34" borderId="13" xfId="54" applyNumberFormat="1" applyFont="1" applyFill="1" applyBorder="1" applyAlignment="1">
      <alignment horizontal="center" vertical="top" wrapText="1"/>
      <protection/>
    </xf>
    <xf numFmtId="0" fontId="4" fillId="34" borderId="13" xfId="54" applyFont="1" applyFill="1" applyBorder="1" applyAlignment="1" applyProtection="1">
      <alignment horizontal="left" vertical="top" wrapText="1"/>
      <protection hidden="1"/>
    </xf>
    <xf numFmtId="216" fontId="4" fillId="34" borderId="11" xfId="54" applyNumberFormat="1" applyFont="1" applyFill="1" applyBorder="1" applyAlignment="1" applyProtection="1">
      <alignment horizontal="left" vertical="top" wrapText="1"/>
      <protection hidden="1"/>
    </xf>
    <xf numFmtId="216" fontId="4" fillId="34" borderId="12" xfId="54" applyNumberFormat="1" applyFont="1" applyFill="1" applyBorder="1" applyAlignment="1" applyProtection="1">
      <alignment horizontal="left" vertical="top" wrapText="1"/>
      <protection hidden="1"/>
    </xf>
    <xf numFmtId="218" fontId="4" fillId="0" borderId="10" xfId="0" applyNumberFormat="1" applyFont="1" applyBorder="1" applyAlignment="1">
      <alignment horizontal="center" vertical="top" wrapText="1"/>
    </xf>
    <xf numFmtId="0" fontId="5" fillId="0" borderId="0" xfId="54" applyNumberFormat="1" applyFont="1" applyFill="1" applyAlignment="1" applyProtection="1">
      <alignment horizontal="center" vertical="top" wrapText="1"/>
      <protection hidden="1"/>
    </xf>
    <xf numFmtId="0" fontId="4" fillId="0" borderId="12" xfId="54" applyNumberFormat="1" applyFont="1" applyFill="1" applyBorder="1" applyAlignment="1" applyProtection="1">
      <alignment horizontal="center" vertical="top" wrapText="1"/>
      <protection hidden="1"/>
    </xf>
    <xf numFmtId="2" fontId="4" fillId="0" borderId="10" xfId="54" applyNumberFormat="1" applyFont="1" applyBorder="1" applyAlignment="1">
      <alignment horizontal="center" vertical="top" wrapText="1"/>
      <protection/>
    </xf>
    <xf numFmtId="0" fontId="4" fillId="0" borderId="10" xfId="0" applyFont="1" applyBorder="1" applyAlignment="1">
      <alignment horizontal="left" vertical="top"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1" xfId="53"/>
    <cellStyle name="Обычный 2" xfId="54"/>
    <cellStyle name="Обычный 2 2" xfId="55"/>
    <cellStyle name="Обычный 9"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02"/>
  <sheetViews>
    <sheetView tabSelected="1" view="pageBreakPreview" zoomScale="25" zoomScaleNormal="25" zoomScaleSheetLayoutView="25" zoomScalePageLayoutView="0" workbookViewId="0" topLeftCell="A1">
      <selection activeCell="H213" sqref="H213"/>
    </sheetView>
  </sheetViews>
  <sheetFormatPr defaultColWidth="9.140625" defaultRowHeight="15"/>
  <cols>
    <col min="1" max="1" width="13.421875" style="1" customWidth="1"/>
    <col min="2" max="2" width="211.57421875" style="2" customWidth="1"/>
    <col min="3" max="3" width="45.00390625" style="3" customWidth="1"/>
    <col min="4" max="4" width="48.7109375" style="4" customWidth="1"/>
    <col min="5" max="5" width="41.140625" style="4" customWidth="1"/>
    <col min="6" max="6" width="35.28125" style="4" customWidth="1"/>
    <col min="7" max="7" width="42.28125" style="4" customWidth="1"/>
    <col min="8" max="8" width="50.8515625" style="4" customWidth="1"/>
    <col min="9" max="9" width="40.421875" style="4" customWidth="1"/>
    <col min="10" max="10" width="35.421875" style="4" customWidth="1"/>
    <col min="11" max="11" width="22.57421875" style="4" customWidth="1"/>
    <col min="12" max="12" width="48.57421875" style="4" customWidth="1"/>
    <col min="13" max="13" width="32.57421875" style="4" customWidth="1"/>
    <col min="14" max="14" width="33.7109375" style="4" customWidth="1"/>
    <col min="15" max="15" width="218.00390625" style="6" customWidth="1"/>
    <col min="16" max="16" width="26.140625" style="5" bestFit="1" customWidth="1"/>
    <col min="17" max="17" width="187.00390625" style="5" customWidth="1"/>
    <col min="18" max="16384" width="9.140625" style="5" customWidth="1"/>
  </cols>
  <sheetData>
    <row r="1" spans="1:15" ht="127.5" customHeight="1">
      <c r="A1" s="205" t="s">
        <v>146</v>
      </c>
      <c r="B1" s="205"/>
      <c r="C1" s="205"/>
      <c r="D1" s="205"/>
      <c r="E1" s="205"/>
      <c r="F1" s="205"/>
      <c r="G1" s="205"/>
      <c r="H1" s="205"/>
      <c r="I1" s="205"/>
      <c r="J1" s="205"/>
      <c r="K1" s="205"/>
      <c r="L1" s="205"/>
      <c r="M1" s="205"/>
      <c r="N1" s="205"/>
      <c r="O1" s="205"/>
    </row>
    <row r="2" spans="1:15" ht="68.25" customHeight="1">
      <c r="A2" s="7"/>
      <c r="B2" s="8"/>
      <c r="C2" s="9"/>
      <c r="D2" s="9"/>
      <c r="E2" s="9"/>
      <c r="F2" s="9"/>
      <c r="G2" s="9"/>
      <c r="H2" s="9"/>
      <c r="I2" s="9"/>
      <c r="J2" s="9"/>
      <c r="K2" s="9"/>
      <c r="L2" s="9"/>
      <c r="M2" s="9"/>
      <c r="N2" s="9"/>
      <c r="O2" s="10"/>
    </row>
    <row r="3" spans="1:15" ht="116.25" customHeight="1">
      <c r="A3" s="158" t="s">
        <v>0</v>
      </c>
      <c r="B3" s="158" t="s">
        <v>94</v>
      </c>
      <c r="C3" s="204" t="s">
        <v>12</v>
      </c>
      <c r="D3" s="204"/>
      <c r="E3" s="204"/>
      <c r="F3" s="204"/>
      <c r="G3" s="204" t="s">
        <v>25</v>
      </c>
      <c r="H3" s="204"/>
      <c r="I3" s="204"/>
      <c r="J3" s="204"/>
      <c r="K3" s="204" t="s">
        <v>14</v>
      </c>
      <c r="L3" s="204"/>
      <c r="M3" s="204"/>
      <c r="N3" s="204"/>
      <c r="O3" s="161" t="s">
        <v>119</v>
      </c>
    </row>
    <row r="4" spans="1:15" ht="66" customHeight="1">
      <c r="A4" s="158"/>
      <c r="B4" s="158"/>
      <c r="C4" s="104" t="s">
        <v>71</v>
      </c>
      <c r="D4" s="204" t="s">
        <v>70</v>
      </c>
      <c r="E4" s="204"/>
      <c r="F4" s="204"/>
      <c r="G4" s="104" t="s">
        <v>71</v>
      </c>
      <c r="H4" s="204" t="s">
        <v>70</v>
      </c>
      <c r="I4" s="204"/>
      <c r="J4" s="204"/>
      <c r="K4" s="104" t="s">
        <v>71</v>
      </c>
      <c r="L4" s="204" t="s">
        <v>70</v>
      </c>
      <c r="M4" s="204"/>
      <c r="N4" s="204"/>
      <c r="O4" s="162"/>
    </row>
    <row r="5" spans="1:15" ht="183.75" customHeight="1">
      <c r="A5" s="158"/>
      <c r="B5" s="158"/>
      <c r="C5" s="104"/>
      <c r="D5" s="12" t="s">
        <v>26</v>
      </c>
      <c r="E5" s="12" t="s">
        <v>11</v>
      </c>
      <c r="F5" s="12" t="s">
        <v>13</v>
      </c>
      <c r="G5" s="104"/>
      <c r="H5" s="12" t="s">
        <v>26</v>
      </c>
      <c r="I5" s="12" t="s">
        <v>11</v>
      </c>
      <c r="J5" s="12" t="s">
        <v>13</v>
      </c>
      <c r="K5" s="104"/>
      <c r="L5" s="12" t="s">
        <v>26</v>
      </c>
      <c r="M5" s="12" t="s">
        <v>11</v>
      </c>
      <c r="N5" s="12" t="s">
        <v>13</v>
      </c>
      <c r="O5" s="163"/>
    </row>
    <row r="6" spans="1:15" s="19" customFormat="1" ht="59.25" customHeight="1">
      <c r="A6" s="13">
        <v>1</v>
      </c>
      <c r="B6" s="14">
        <v>2</v>
      </c>
      <c r="C6" s="15">
        <v>3</v>
      </c>
      <c r="D6" s="16">
        <v>4</v>
      </c>
      <c r="E6" s="16">
        <v>5</v>
      </c>
      <c r="F6" s="16">
        <v>6</v>
      </c>
      <c r="G6" s="16">
        <v>7</v>
      </c>
      <c r="H6" s="17">
        <v>8</v>
      </c>
      <c r="I6" s="17">
        <v>9</v>
      </c>
      <c r="J6" s="17">
        <v>10</v>
      </c>
      <c r="K6" s="17">
        <v>11</v>
      </c>
      <c r="L6" s="17">
        <v>12</v>
      </c>
      <c r="M6" s="17">
        <v>13</v>
      </c>
      <c r="N6" s="17">
        <v>14</v>
      </c>
      <c r="O6" s="18">
        <v>15</v>
      </c>
    </row>
    <row r="7" spans="1:15" s="20" customFormat="1" ht="60.75" customHeight="1">
      <c r="A7" s="159" t="s">
        <v>30</v>
      </c>
      <c r="B7" s="160"/>
      <c r="C7" s="160"/>
      <c r="D7" s="160"/>
      <c r="E7" s="160"/>
      <c r="F7" s="160"/>
      <c r="G7" s="160"/>
      <c r="H7" s="160"/>
      <c r="I7" s="160"/>
      <c r="J7" s="160"/>
      <c r="K7" s="160"/>
      <c r="L7" s="160"/>
      <c r="M7" s="160"/>
      <c r="N7" s="160"/>
      <c r="O7" s="160"/>
    </row>
    <row r="8" spans="1:15" s="24" customFormat="1" ht="117.75" customHeight="1">
      <c r="A8" s="164">
        <v>1</v>
      </c>
      <c r="B8" s="21" t="s">
        <v>10</v>
      </c>
      <c r="C8" s="22">
        <f>D8+E8+F8</f>
        <v>2000</v>
      </c>
      <c r="D8" s="22">
        <f aca="true" t="shared" si="0" ref="D8:J9">D9</f>
        <v>0</v>
      </c>
      <c r="E8" s="22">
        <f t="shared" si="0"/>
        <v>2000</v>
      </c>
      <c r="F8" s="22">
        <f t="shared" si="0"/>
        <v>0</v>
      </c>
      <c r="G8" s="22">
        <f>H8+I8+J8</f>
        <v>0</v>
      </c>
      <c r="H8" s="22">
        <f t="shared" si="0"/>
        <v>0</v>
      </c>
      <c r="I8" s="22">
        <f t="shared" si="0"/>
        <v>0</v>
      </c>
      <c r="J8" s="22">
        <f t="shared" si="0"/>
        <v>0</v>
      </c>
      <c r="K8" s="22">
        <f>G8/C8*100</f>
        <v>0</v>
      </c>
      <c r="L8" s="22">
        <v>0</v>
      </c>
      <c r="M8" s="22">
        <f>I8/E8*100</f>
        <v>0</v>
      </c>
      <c r="N8" s="22">
        <v>0</v>
      </c>
      <c r="O8" s="23"/>
    </row>
    <row r="9" spans="1:15" s="28" customFormat="1" ht="175.5" customHeight="1">
      <c r="A9" s="165"/>
      <c r="B9" s="25" t="s">
        <v>42</v>
      </c>
      <c r="C9" s="26">
        <f>D9+E9+F9</f>
        <v>2000</v>
      </c>
      <c r="D9" s="26">
        <f t="shared" si="0"/>
        <v>0</v>
      </c>
      <c r="E9" s="26">
        <f t="shared" si="0"/>
        <v>2000</v>
      </c>
      <c r="F9" s="26">
        <f t="shared" si="0"/>
        <v>0</v>
      </c>
      <c r="G9" s="26">
        <f>H9+I9+J9</f>
        <v>0</v>
      </c>
      <c r="H9" s="26">
        <f t="shared" si="0"/>
        <v>0</v>
      </c>
      <c r="I9" s="26">
        <f t="shared" si="0"/>
        <v>0</v>
      </c>
      <c r="J9" s="26">
        <f t="shared" si="0"/>
        <v>0</v>
      </c>
      <c r="K9" s="26">
        <f>G9/C9*100</f>
        <v>0</v>
      </c>
      <c r="L9" s="26">
        <v>0</v>
      </c>
      <c r="M9" s="26">
        <f>I9/E9*100</f>
        <v>0</v>
      </c>
      <c r="N9" s="26">
        <v>0</v>
      </c>
      <c r="O9" s="27"/>
    </row>
    <row r="10" spans="1:15" s="29" customFormat="1" ht="409.5" customHeight="1">
      <c r="A10" s="165"/>
      <c r="B10" s="202" t="s">
        <v>91</v>
      </c>
      <c r="C10" s="112">
        <f aca="true" t="shared" si="1" ref="C10:J10">C12</f>
        <v>2000</v>
      </c>
      <c r="D10" s="112">
        <f t="shared" si="1"/>
        <v>0</v>
      </c>
      <c r="E10" s="112">
        <f t="shared" si="1"/>
        <v>2000</v>
      </c>
      <c r="F10" s="112">
        <f t="shared" si="1"/>
        <v>0</v>
      </c>
      <c r="G10" s="112">
        <f t="shared" si="1"/>
        <v>0</v>
      </c>
      <c r="H10" s="112">
        <f t="shared" si="1"/>
        <v>0</v>
      </c>
      <c r="I10" s="112">
        <f t="shared" si="1"/>
        <v>0</v>
      </c>
      <c r="J10" s="112">
        <f t="shared" si="1"/>
        <v>0</v>
      </c>
      <c r="K10" s="112">
        <f>G10/C10*100</f>
        <v>0</v>
      </c>
      <c r="L10" s="112">
        <v>0</v>
      </c>
      <c r="M10" s="112">
        <f>I10/E10*100</f>
        <v>0</v>
      </c>
      <c r="N10" s="112">
        <v>0</v>
      </c>
      <c r="O10" s="108"/>
    </row>
    <row r="11" spans="1:15" s="29" customFormat="1" ht="207.75" customHeight="1">
      <c r="A11" s="165"/>
      <c r="B11" s="203"/>
      <c r="C11" s="113"/>
      <c r="D11" s="113"/>
      <c r="E11" s="113"/>
      <c r="F11" s="113"/>
      <c r="G11" s="113"/>
      <c r="H11" s="113"/>
      <c r="I11" s="113"/>
      <c r="J11" s="113"/>
      <c r="K11" s="113"/>
      <c r="L11" s="113"/>
      <c r="M11" s="113"/>
      <c r="N11" s="113"/>
      <c r="O11" s="110"/>
    </row>
    <row r="12" spans="1:15" s="29" customFormat="1" ht="409.5" customHeight="1">
      <c r="A12" s="165"/>
      <c r="B12" s="81" t="s">
        <v>90</v>
      </c>
      <c r="C12" s="82">
        <f>D12+E12+F12</f>
        <v>2000</v>
      </c>
      <c r="D12" s="82">
        <v>0</v>
      </c>
      <c r="E12" s="82">
        <v>2000</v>
      </c>
      <c r="F12" s="82">
        <v>0</v>
      </c>
      <c r="G12" s="82">
        <f>H12+I12+J12</f>
        <v>0</v>
      </c>
      <c r="H12" s="84">
        <v>0</v>
      </c>
      <c r="I12" s="82">
        <v>0</v>
      </c>
      <c r="J12" s="84">
        <v>0</v>
      </c>
      <c r="K12" s="82">
        <f>G12/C12*100</f>
        <v>0</v>
      </c>
      <c r="L12" s="82">
        <v>0</v>
      </c>
      <c r="M12" s="82">
        <f>I12/E12*100</f>
        <v>0</v>
      </c>
      <c r="N12" s="82">
        <v>0</v>
      </c>
      <c r="O12" s="83" t="s">
        <v>95</v>
      </c>
    </row>
    <row r="13" spans="1:15" s="24" customFormat="1" ht="111.75" customHeight="1">
      <c r="A13" s="164">
        <v>2</v>
      </c>
      <c r="B13" s="21" t="s">
        <v>3</v>
      </c>
      <c r="C13" s="22">
        <f>D13+E13+F13</f>
        <v>1105436.0999999999</v>
      </c>
      <c r="D13" s="22">
        <f aca="true" t="shared" si="2" ref="D13:J13">D14</f>
        <v>100840.4</v>
      </c>
      <c r="E13" s="22">
        <f t="shared" si="2"/>
        <v>998604.2999999999</v>
      </c>
      <c r="F13" s="22">
        <f t="shared" si="2"/>
        <v>5991.400000000001</v>
      </c>
      <c r="G13" s="22">
        <f>H13+I13+J13</f>
        <v>838723</v>
      </c>
      <c r="H13" s="22">
        <f t="shared" si="2"/>
        <v>61941.700000000004</v>
      </c>
      <c r="I13" s="22">
        <f t="shared" si="2"/>
        <v>773367.9</v>
      </c>
      <c r="J13" s="22">
        <f t="shared" si="2"/>
        <v>3413.4</v>
      </c>
      <c r="K13" s="22">
        <f aca="true" t="shared" si="3" ref="K13:N14">G13/C13*100</f>
        <v>75.8725900122133</v>
      </c>
      <c r="L13" s="22">
        <f t="shared" si="3"/>
        <v>61.42548026386251</v>
      </c>
      <c r="M13" s="22">
        <f t="shared" si="3"/>
        <v>77.44487981876306</v>
      </c>
      <c r="N13" s="22">
        <f t="shared" si="3"/>
        <v>56.97165937844243</v>
      </c>
      <c r="O13" s="23"/>
    </row>
    <row r="14" spans="1:15" s="28" customFormat="1" ht="75" customHeight="1">
      <c r="A14" s="165"/>
      <c r="B14" s="25" t="s">
        <v>32</v>
      </c>
      <c r="C14" s="26">
        <f aca="true" t="shared" si="4" ref="C14:J14">C15+C17+C19+C20+C21+C22+C24+C26+C28+C30</f>
        <v>1105436.1</v>
      </c>
      <c r="D14" s="26">
        <f t="shared" si="4"/>
        <v>100840.4</v>
      </c>
      <c r="E14" s="26">
        <f t="shared" si="4"/>
        <v>998604.2999999999</v>
      </c>
      <c r="F14" s="26">
        <f t="shared" si="4"/>
        <v>5991.400000000001</v>
      </c>
      <c r="G14" s="26">
        <f t="shared" si="4"/>
        <v>838723</v>
      </c>
      <c r="H14" s="26">
        <f t="shared" si="4"/>
        <v>61941.700000000004</v>
      </c>
      <c r="I14" s="26">
        <f t="shared" si="4"/>
        <v>773367.9</v>
      </c>
      <c r="J14" s="26">
        <f t="shared" si="4"/>
        <v>3413.4</v>
      </c>
      <c r="K14" s="26">
        <f t="shared" si="3"/>
        <v>75.87259001221327</v>
      </c>
      <c r="L14" s="26">
        <f t="shared" si="3"/>
        <v>61.42548026386251</v>
      </c>
      <c r="M14" s="26">
        <f t="shared" si="3"/>
        <v>77.44487981876306</v>
      </c>
      <c r="N14" s="26">
        <f t="shared" si="3"/>
        <v>56.97165937844243</v>
      </c>
      <c r="O14" s="27"/>
    </row>
    <row r="15" spans="1:15" s="29" customFormat="1" ht="409.5" customHeight="1">
      <c r="A15" s="165"/>
      <c r="B15" s="197" t="s">
        <v>65</v>
      </c>
      <c r="C15" s="112">
        <f>D15+E15+F15</f>
        <v>402766.7</v>
      </c>
      <c r="D15" s="194">
        <v>0</v>
      </c>
      <c r="E15" s="194">
        <v>402766.7</v>
      </c>
      <c r="F15" s="194">
        <v>0</v>
      </c>
      <c r="G15" s="112">
        <f>H15+I15+J15</f>
        <v>317385.8</v>
      </c>
      <c r="H15" s="194">
        <v>0</v>
      </c>
      <c r="I15" s="194">
        <v>317385.8</v>
      </c>
      <c r="J15" s="194">
        <v>0</v>
      </c>
      <c r="K15" s="112">
        <f>G15/C15*100</f>
        <v>78.80140041368861</v>
      </c>
      <c r="L15" s="112">
        <v>0</v>
      </c>
      <c r="M15" s="112">
        <f>I15/E15*100</f>
        <v>78.80140041368861</v>
      </c>
      <c r="N15" s="112">
        <v>0</v>
      </c>
      <c r="O15" s="108" t="s">
        <v>156</v>
      </c>
    </row>
    <row r="16" spans="1:15" s="29" customFormat="1" ht="105" customHeight="1">
      <c r="A16" s="165"/>
      <c r="B16" s="198"/>
      <c r="C16" s="113"/>
      <c r="D16" s="195"/>
      <c r="E16" s="195"/>
      <c r="F16" s="195"/>
      <c r="G16" s="113"/>
      <c r="H16" s="195"/>
      <c r="I16" s="195"/>
      <c r="J16" s="195"/>
      <c r="K16" s="113"/>
      <c r="L16" s="113"/>
      <c r="M16" s="113"/>
      <c r="N16" s="113"/>
      <c r="O16" s="110"/>
    </row>
    <row r="17" spans="1:15" s="29" customFormat="1" ht="408.75" customHeight="1">
      <c r="A17" s="165"/>
      <c r="B17" s="197" t="s">
        <v>88</v>
      </c>
      <c r="C17" s="112">
        <f>D17+E17+F17</f>
        <v>540150.8</v>
      </c>
      <c r="D17" s="194">
        <v>0</v>
      </c>
      <c r="E17" s="194">
        <v>540150.8</v>
      </c>
      <c r="F17" s="194">
        <v>0</v>
      </c>
      <c r="G17" s="112">
        <f>H17+I17+J17</f>
        <v>416837.3</v>
      </c>
      <c r="H17" s="194">
        <v>0</v>
      </c>
      <c r="I17" s="194">
        <v>416837.3</v>
      </c>
      <c r="J17" s="194">
        <v>0</v>
      </c>
      <c r="K17" s="112">
        <f>G17/C17*100</f>
        <v>77.17054200419585</v>
      </c>
      <c r="L17" s="112">
        <v>0</v>
      </c>
      <c r="M17" s="112">
        <f>I17/E17*100</f>
        <v>77.17054200419585</v>
      </c>
      <c r="N17" s="112">
        <v>0</v>
      </c>
      <c r="O17" s="108" t="s">
        <v>156</v>
      </c>
    </row>
    <row r="18" spans="1:15" s="29" customFormat="1" ht="278.25" customHeight="1">
      <c r="A18" s="165"/>
      <c r="B18" s="198"/>
      <c r="C18" s="113"/>
      <c r="D18" s="195"/>
      <c r="E18" s="195"/>
      <c r="F18" s="195"/>
      <c r="G18" s="113"/>
      <c r="H18" s="195"/>
      <c r="I18" s="195"/>
      <c r="J18" s="195"/>
      <c r="K18" s="113"/>
      <c r="L18" s="113"/>
      <c r="M18" s="113"/>
      <c r="N18" s="113"/>
      <c r="O18" s="110"/>
    </row>
    <row r="19" spans="1:15" s="29" customFormat="1" ht="329.25" customHeight="1">
      <c r="A19" s="165"/>
      <c r="B19" s="85" t="s">
        <v>66</v>
      </c>
      <c r="C19" s="82">
        <f aca="true" t="shared" si="5" ref="C19:C42">D19+E19+F19</f>
        <v>12020</v>
      </c>
      <c r="D19" s="84">
        <v>0</v>
      </c>
      <c r="E19" s="84">
        <v>12020</v>
      </c>
      <c r="F19" s="84">
        <v>0</v>
      </c>
      <c r="G19" s="82">
        <f aca="true" t="shared" si="6" ref="G19:G42">H19+I19+J19</f>
        <v>6700</v>
      </c>
      <c r="H19" s="84">
        <v>0</v>
      </c>
      <c r="I19" s="84">
        <v>6700</v>
      </c>
      <c r="J19" s="84">
        <v>0</v>
      </c>
      <c r="K19" s="82">
        <f>G19/C19*100</f>
        <v>55.74043261231281</v>
      </c>
      <c r="L19" s="82">
        <v>0</v>
      </c>
      <c r="M19" s="82">
        <f>I19/E19*100</f>
        <v>55.74043261231281</v>
      </c>
      <c r="N19" s="82">
        <v>0</v>
      </c>
      <c r="O19" s="83" t="s">
        <v>157</v>
      </c>
    </row>
    <row r="20" spans="1:15" s="29" customFormat="1" ht="409.5" customHeight="1">
      <c r="A20" s="165"/>
      <c r="B20" s="85" t="s">
        <v>64</v>
      </c>
      <c r="C20" s="82">
        <f t="shared" si="5"/>
        <v>74366.59999999999</v>
      </c>
      <c r="D20" s="84">
        <v>52562.2</v>
      </c>
      <c r="E20" s="84">
        <v>16598.6</v>
      </c>
      <c r="F20" s="84">
        <v>5205.8</v>
      </c>
      <c r="G20" s="82">
        <f t="shared" si="6"/>
        <v>37539.5</v>
      </c>
      <c r="H20" s="84">
        <v>26532.9</v>
      </c>
      <c r="I20" s="84">
        <v>8378.8</v>
      </c>
      <c r="J20" s="84">
        <v>2627.8</v>
      </c>
      <c r="K20" s="82">
        <f>G20/C20*100</f>
        <v>50.47897846613938</v>
      </c>
      <c r="L20" s="82">
        <f>H20/D20*100</f>
        <v>50.479051485668414</v>
      </c>
      <c r="M20" s="82">
        <f>I20/E20*100</f>
        <v>50.478956056534884</v>
      </c>
      <c r="N20" s="82">
        <f>J20/F20*100</f>
        <v>50.47831265127358</v>
      </c>
      <c r="O20" s="83" t="s">
        <v>158</v>
      </c>
    </row>
    <row r="21" spans="1:15" s="29" customFormat="1" ht="263.25" customHeight="1">
      <c r="A21" s="165"/>
      <c r="B21" s="86" t="s">
        <v>62</v>
      </c>
      <c r="C21" s="82">
        <f t="shared" si="5"/>
        <v>908.3</v>
      </c>
      <c r="D21" s="84">
        <v>0</v>
      </c>
      <c r="E21" s="84">
        <v>908.3</v>
      </c>
      <c r="F21" s="84">
        <v>0</v>
      </c>
      <c r="G21" s="82">
        <f t="shared" si="6"/>
        <v>705</v>
      </c>
      <c r="H21" s="84">
        <v>0</v>
      </c>
      <c r="I21" s="84">
        <v>705</v>
      </c>
      <c r="J21" s="84">
        <v>0</v>
      </c>
      <c r="K21" s="82">
        <f>G21/C21*100</f>
        <v>77.61752724870638</v>
      </c>
      <c r="L21" s="82">
        <v>0</v>
      </c>
      <c r="M21" s="82">
        <f>I21/E21*100</f>
        <v>77.61752724870638</v>
      </c>
      <c r="N21" s="82">
        <v>0</v>
      </c>
      <c r="O21" s="83" t="s">
        <v>159</v>
      </c>
    </row>
    <row r="22" spans="1:15" s="29" customFormat="1" ht="409.5" customHeight="1">
      <c r="A22" s="165"/>
      <c r="B22" s="197" t="s">
        <v>87</v>
      </c>
      <c r="C22" s="112">
        <f t="shared" si="5"/>
        <v>4244.2</v>
      </c>
      <c r="D22" s="194">
        <v>0</v>
      </c>
      <c r="E22" s="194">
        <v>4244.2</v>
      </c>
      <c r="F22" s="194">
        <v>0</v>
      </c>
      <c r="G22" s="112">
        <f t="shared" si="6"/>
        <v>4154.8</v>
      </c>
      <c r="H22" s="194">
        <v>0</v>
      </c>
      <c r="I22" s="194">
        <v>4154.8</v>
      </c>
      <c r="J22" s="194">
        <v>0</v>
      </c>
      <c r="K22" s="112">
        <f>G22/C22*100</f>
        <v>97.89359596625985</v>
      </c>
      <c r="L22" s="112">
        <v>0</v>
      </c>
      <c r="M22" s="112">
        <f>I22/E22*100</f>
        <v>97.89359596625985</v>
      </c>
      <c r="N22" s="112">
        <v>0</v>
      </c>
      <c r="O22" s="108" t="s">
        <v>160</v>
      </c>
    </row>
    <row r="23" spans="1:15" s="29" customFormat="1" ht="213.75" customHeight="1">
      <c r="A23" s="165"/>
      <c r="B23" s="201"/>
      <c r="C23" s="115"/>
      <c r="D23" s="200"/>
      <c r="E23" s="200"/>
      <c r="F23" s="200"/>
      <c r="G23" s="115"/>
      <c r="H23" s="200"/>
      <c r="I23" s="200"/>
      <c r="J23" s="200"/>
      <c r="K23" s="115"/>
      <c r="L23" s="115"/>
      <c r="M23" s="115"/>
      <c r="N23" s="115"/>
      <c r="O23" s="109"/>
    </row>
    <row r="24" spans="1:15" s="29" customFormat="1" ht="409.5" customHeight="1">
      <c r="A24" s="165"/>
      <c r="B24" s="197" t="s">
        <v>67</v>
      </c>
      <c r="C24" s="112">
        <f t="shared" si="5"/>
        <v>48278.2</v>
      </c>
      <c r="D24" s="194">
        <v>48278.2</v>
      </c>
      <c r="E24" s="194">
        <v>0</v>
      </c>
      <c r="F24" s="194">
        <v>0</v>
      </c>
      <c r="G24" s="112">
        <f t="shared" si="6"/>
        <v>35408.8</v>
      </c>
      <c r="H24" s="194">
        <v>35408.8</v>
      </c>
      <c r="I24" s="194">
        <v>0</v>
      </c>
      <c r="J24" s="194">
        <v>0</v>
      </c>
      <c r="K24" s="112">
        <f>G24/C24*100</f>
        <v>73.34324809127102</v>
      </c>
      <c r="L24" s="112">
        <f>H24/D24*100</f>
        <v>73.34324809127102</v>
      </c>
      <c r="M24" s="112">
        <v>0</v>
      </c>
      <c r="N24" s="112">
        <v>0</v>
      </c>
      <c r="O24" s="108" t="s">
        <v>161</v>
      </c>
    </row>
    <row r="25" spans="1:15" s="29" customFormat="1" ht="74.25" customHeight="1">
      <c r="A25" s="165"/>
      <c r="B25" s="198"/>
      <c r="C25" s="113"/>
      <c r="D25" s="195"/>
      <c r="E25" s="195"/>
      <c r="F25" s="195"/>
      <c r="G25" s="113"/>
      <c r="H25" s="195"/>
      <c r="I25" s="195"/>
      <c r="J25" s="195"/>
      <c r="K25" s="113"/>
      <c r="L25" s="113"/>
      <c r="M25" s="113"/>
      <c r="N25" s="113"/>
      <c r="O25" s="110"/>
    </row>
    <row r="26" spans="1:15" s="29" customFormat="1" ht="409.5" customHeight="1">
      <c r="A26" s="165"/>
      <c r="B26" s="197" t="s">
        <v>63</v>
      </c>
      <c r="C26" s="112">
        <f t="shared" si="5"/>
        <v>14090.1</v>
      </c>
      <c r="D26" s="194">
        <v>0</v>
      </c>
      <c r="E26" s="194">
        <v>14090.1</v>
      </c>
      <c r="F26" s="194">
        <v>0</v>
      </c>
      <c r="G26" s="112">
        <f t="shared" si="6"/>
        <v>11380.6</v>
      </c>
      <c r="H26" s="194">
        <v>0</v>
      </c>
      <c r="I26" s="194">
        <v>11380.6</v>
      </c>
      <c r="J26" s="194">
        <v>0</v>
      </c>
      <c r="K26" s="112">
        <f>G26/C26*100</f>
        <v>80.77018615907623</v>
      </c>
      <c r="L26" s="112">
        <v>0</v>
      </c>
      <c r="M26" s="112">
        <f>I26/E26*100</f>
        <v>80.77018615907623</v>
      </c>
      <c r="N26" s="112">
        <v>0</v>
      </c>
      <c r="O26" s="108" t="s">
        <v>162</v>
      </c>
    </row>
    <row r="27" spans="1:15" s="29" customFormat="1" ht="117" customHeight="1">
      <c r="A27" s="165"/>
      <c r="B27" s="198"/>
      <c r="C27" s="113"/>
      <c r="D27" s="195"/>
      <c r="E27" s="195"/>
      <c r="F27" s="195"/>
      <c r="G27" s="113"/>
      <c r="H27" s="195"/>
      <c r="I27" s="195"/>
      <c r="J27" s="195"/>
      <c r="K27" s="113"/>
      <c r="L27" s="113"/>
      <c r="M27" s="113"/>
      <c r="N27" s="113"/>
      <c r="O27" s="110"/>
    </row>
    <row r="28" spans="1:17" s="29" customFormat="1" ht="408.75" customHeight="1">
      <c r="A28" s="165"/>
      <c r="B28" s="199" t="s">
        <v>120</v>
      </c>
      <c r="C28" s="111">
        <f t="shared" si="5"/>
        <v>6000</v>
      </c>
      <c r="D28" s="140">
        <v>0</v>
      </c>
      <c r="E28" s="140">
        <v>5580</v>
      </c>
      <c r="F28" s="140">
        <v>420</v>
      </c>
      <c r="G28" s="111">
        <f t="shared" si="6"/>
        <v>6000</v>
      </c>
      <c r="H28" s="140">
        <v>0</v>
      </c>
      <c r="I28" s="140">
        <v>5580</v>
      </c>
      <c r="J28" s="140">
        <v>420</v>
      </c>
      <c r="K28" s="111">
        <f>G28/C28*100</f>
        <v>100</v>
      </c>
      <c r="L28" s="111">
        <v>0</v>
      </c>
      <c r="M28" s="111">
        <f>I28/E28*100</f>
        <v>100</v>
      </c>
      <c r="N28" s="111">
        <f>J28/F28*100</f>
        <v>100</v>
      </c>
      <c r="O28" s="130" t="s">
        <v>169</v>
      </c>
      <c r="Q28" s="196" t="s">
        <v>96</v>
      </c>
    </row>
    <row r="29" spans="1:17" s="29" customFormat="1" ht="366" customHeight="1">
      <c r="A29" s="165"/>
      <c r="B29" s="199"/>
      <c r="C29" s="111"/>
      <c r="D29" s="140"/>
      <c r="E29" s="140"/>
      <c r="F29" s="140"/>
      <c r="G29" s="111"/>
      <c r="H29" s="140"/>
      <c r="I29" s="140"/>
      <c r="J29" s="140"/>
      <c r="K29" s="111"/>
      <c r="L29" s="111"/>
      <c r="M29" s="111"/>
      <c r="N29" s="111"/>
      <c r="O29" s="130"/>
      <c r="Q29" s="196"/>
    </row>
    <row r="30" spans="1:17" s="29" customFormat="1" ht="409.5" customHeight="1">
      <c r="A30" s="165"/>
      <c r="B30" s="197" t="s">
        <v>97</v>
      </c>
      <c r="C30" s="112">
        <f>D30+E30+F30</f>
        <v>2611.2</v>
      </c>
      <c r="D30" s="194">
        <v>0</v>
      </c>
      <c r="E30" s="194">
        <v>2245.6</v>
      </c>
      <c r="F30" s="194">
        <v>365.6</v>
      </c>
      <c r="G30" s="112">
        <f>H30+I30+J30</f>
        <v>2611.2</v>
      </c>
      <c r="H30" s="194">
        <v>0</v>
      </c>
      <c r="I30" s="194">
        <v>2245.6</v>
      </c>
      <c r="J30" s="194">
        <v>365.6</v>
      </c>
      <c r="K30" s="112">
        <f>G30/C30*100</f>
        <v>100</v>
      </c>
      <c r="L30" s="112">
        <v>0</v>
      </c>
      <c r="M30" s="112">
        <f>I30/E30*100</f>
        <v>100</v>
      </c>
      <c r="N30" s="112">
        <f>J30/F30*100</f>
        <v>100</v>
      </c>
      <c r="O30" s="108" t="s">
        <v>163</v>
      </c>
      <c r="Q30" s="89"/>
    </row>
    <row r="31" spans="1:17" s="29" customFormat="1" ht="171" customHeight="1">
      <c r="A31" s="166"/>
      <c r="B31" s="198"/>
      <c r="C31" s="113"/>
      <c r="D31" s="195"/>
      <c r="E31" s="195"/>
      <c r="F31" s="195"/>
      <c r="G31" s="113"/>
      <c r="H31" s="195"/>
      <c r="I31" s="195"/>
      <c r="J31" s="195"/>
      <c r="K31" s="113"/>
      <c r="L31" s="113"/>
      <c r="M31" s="113"/>
      <c r="N31" s="113"/>
      <c r="O31" s="110"/>
      <c r="Q31" s="89"/>
    </row>
    <row r="32" spans="1:15" s="24" customFormat="1" ht="108.75" customHeight="1">
      <c r="A32" s="164">
        <v>3</v>
      </c>
      <c r="B32" s="21" t="s">
        <v>41</v>
      </c>
      <c r="C32" s="22">
        <f t="shared" si="5"/>
        <v>102165.59999999999</v>
      </c>
      <c r="D32" s="30">
        <f aca="true" t="shared" si="7" ref="D32:J32">D33</f>
        <v>0</v>
      </c>
      <c r="E32" s="30">
        <f t="shared" si="7"/>
        <v>102165.59999999999</v>
      </c>
      <c r="F32" s="30">
        <f t="shared" si="7"/>
        <v>0</v>
      </c>
      <c r="G32" s="22">
        <f t="shared" si="6"/>
        <v>75369.40000000001</v>
      </c>
      <c r="H32" s="30">
        <f t="shared" si="7"/>
        <v>0</v>
      </c>
      <c r="I32" s="30">
        <f t="shared" si="7"/>
        <v>75369.40000000001</v>
      </c>
      <c r="J32" s="30">
        <f t="shared" si="7"/>
        <v>0</v>
      </c>
      <c r="K32" s="22">
        <f>G32/C32*100</f>
        <v>73.77179794373059</v>
      </c>
      <c r="L32" s="22">
        <v>0</v>
      </c>
      <c r="M32" s="22">
        <f aca="true" t="shared" si="8" ref="M32:M46">I32/E32*100</f>
        <v>73.77179794373059</v>
      </c>
      <c r="N32" s="22">
        <v>0</v>
      </c>
      <c r="O32" s="23"/>
    </row>
    <row r="33" spans="1:15" s="28" customFormat="1" ht="103.5" customHeight="1">
      <c r="A33" s="165"/>
      <c r="B33" s="25" t="s">
        <v>40</v>
      </c>
      <c r="C33" s="26">
        <f t="shared" si="5"/>
        <v>102165.59999999999</v>
      </c>
      <c r="D33" s="31">
        <f>D34+D36+D38+D40+D42+D44+D46</f>
        <v>0</v>
      </c>
      <c r="E33" s="31">
        <f>E34+E36+E38+E40+E42+E44+E46</f>
        <v>102165.59999999999</v>
      </c>
      <c r="F33" s="31">
        <f>F34+F36+F38+F40+F42+F44+F46</f>
        <v>0</v>
      </c>
      <c r="G33" s="26">
        <f t="shared" si="6"/>
        <v>75369.40000000001</v>
      </c>
      <c r="H33" s="31">
        <f>H34+H36+H38+H40+H42+H44+H46</f>
        <v>0</v>
      </c>
      <c r="I33" s="31">
        <f>I34+I36+I38+I40+I42+I44+I46</f>
        <v>75369.40000000001</v>
      </c>
      <c r="J33" s="31">
        <f>J34+J36+J38+J40+J42+J44+J46</f>
        <v>0</v>
      </c>
      <c r="K33" s="26">
        <f>G33/C33*100</f>
        <v>73.77179794373059</v>
      </c>
      <c r="L33" s="26">
        <v>0</v>
      </c>
      <c r="M33" s="26">
        <f t="shared" si="8"/>
        <v>73.77179794373059</v>
      </c>
      <c r="N33" s="26">
        <v>0</v>
      </c>
      <c r="O33" s="27"/>
    </row>
    <row r="34" spans="1:15" s="1" customFormat="1" ht="409.5" customHeight="1">
      <c r="A34" s="165"/>
      <c r="B34" s="183" t="s">
        <v>68</v>
      </c>
      <c r="C34" s="153">
        <f t="shared" si="5"/>
        <v>53053</v>
      </c>
      <c r="D34" s="106">
        <v>0</v>
      </c>
      <c r="E34" s="169">
        <v>53053</v>
      </c>
      <c r="F34" s="106">
        <v>0</v>
      </c>
      <c r="G34" s="106">
        <f t="shared" si="6"/>
        <v>39465.1</v>
      </c>
      <c r="H34" s="106">
        <v>0</v>
      </c>
      <c r="I34" s="143">
        <v>39465.1</v>
      </c>
      <c r="J34" s="143">
        <v>0</v>
      </c>
      <c r="K34" s="112">
        <f aca="true" t="shared" si="9" ref="K34:K46">G34/C34*100</f>
        <v>74.38806476542325</v>
      </c>
      <c r="L34" s="112">
        <v>0</v>
      </c>
      <c r="M34" s="112">
        <f t="shared" si="8"/>
        <v>74.38806476542325</v>
      </c>
      <c r="N34" s="112">
        <v>0</v>
      </c>
      <c r="O34" s="108" t="s">
        <v>164</v>
      </c>
    </row>
    <row r="35" spans="1:15" s="1" customFormat="1" ht="204.75" customHeight="1">
      <c r="A35" s="165"/>
      <c r="B35" s="184"/>
      <c r="C35" s="156"/>
      <c r="D35" s="107"/>
      <c r="E35" s="171"/>
      <c r="F35" s="107"/>
      <c r="G35" s="107"/>
      <c r="H35" s="107"/>
      <c r="I35" s="145"/>
      <c r="J35" s="145"/>
      <c r="K35" s="113"/>
      <c r="L35" s="113"/>
      <c r="M35" s="113"/>
      <c r="N35" s="113"/>
      <c r="O35" s="110"/>
    </row>
    <row r="36" spans="1:15" s="1" customFormat="1" ht="409.5" customHeight="1">
      <c r="A36" s="165"/>
      <c r="B36" s="183" t="s">
        <v>98</v>
      </c>
      <c r="C36" s="153">
        <f t="shared" si="5"/>
        <v>35473.9</v>
      </c>
      <c r="D36" s="106">
        <v>0</v>
      </c>
      <c r="E36" s="169">
        <v>35473.9</v>
      </c>
      <c r="F36" s="106">
        <v>0</v>
      </c>
      <c r="G36" s="106">
        <f t="shared" si="6"/>
        <v>28274.5</v>
      </c>
      <c r="H36" s="106">
        <v>0</v>
      </c>
      <c r="I36" s="143">
        <v>28274.5</v>
      </c>
      <c r="J36" s="143">
        <v>0</v>
      </c>
      <c r="K36" s="112">
        <f t="shared" si="9"/>
        <v>79.70507894536546</v>
      </c>
      <c r="L36" s="112">
        <v>0</v>
      </c>
      <c r="M36" s="112">
        <f t="shared" si="8"/>
        <v>79.70507894536546</v>
      </c>
      <c r="N36" s="112">
        <v>0</v>
      </c>
      <c r="O36" s="108" t="s">
        <v>165</v>
      </c>
    </row>
    <row r="37" spans="1:15" s="1" customFormat="1" ht="110.25" customHeight="1">
      <c r="A37" s="165"/>
      <c r="B37" s="184"/>
      <c r="C37" s="156"/>
      <c r="D37" s="107"/>
      <c r="E37" s="171"/>
      <c r="F37" s="107"/>
      <c r="G37" s="107"/>
      <c r="H37" s="107"/>
      <c r="I37" s="145"/>
      <c r="J37" s="145"/>
      <c r="K37" s="113"/>
      <c r="L37" s="113"/>
      <c r="M37" s="113"/>
      <c r="N37" s="113"/>
      <c r="O37" s="110"/>
    </row>
    <row r="38" spans="1:15" s="1" customFormat="1" ht="315" customHeight="1">
      <c r="A38" s="165"/>
      <c r="B38" s="183" t="s">
        <v>59</v>
      </c>
      <c r="C38" s="153">
        <f t="shared" si="5"/>
        <v>714.4</v>
      </c>
      <c r="D38" s="106">
        <v>0</v>
      </c>
      <c r="E38" s="106">
        <v>714.4</v>
      </c>
      <c r="F38" s="106">
        <v>0</v>
      </c>
      <c r="G38" s="153">
        <f t="shared" si="6"/>
        <v>0</v>
      </c>
      <c r="H38" s="106">
        <v>0</v>
      </c>
      <c r="I38" s="143">
        <v>0</v>
      </c>
      <c r="J38" s="143">
        <v>0</v>
      </c>
      <c r="K38" s="112">
        <f t="shared" si="9"/>
        <v>0</v>
      </c>
      <c r="L38" s="112">
        <v>0</v>
      </c>
      <c r="M38" s="112">
        <f t="shared" si="8"/>
        <v>0</v>
      </c>
      <c r="N38" s="112">
        <v>0</v>
      </c>
      <c r="O38" s="108" t="s">
        <v>166</v>
      </c>
    </row>
    <row r="39" spans="1:15" s="1" customFormat="1" ht="216" customHeight="1">
      <c r="A39" s="165"/>
      <c r="B39" s="184"/>
      <c r="C39" s="156"/>
      <c r="D39" s="107"/>
      <c r="E39" s="107"/>
      <c r="F39" s="107"/>
      <c r="G39" s="156"/>
      <c r="H39" s="107"/>
      <c r="I39" s="145"/>
      <c r="J39" s="145"/>
      <c r="K39" s="113"/>
      <c r="L39" s="113"/>
      <c r="M39" s="113"/>
      <c r="N39" s="113"/>
      <c r="O39" s="110"/>
    </row>
    <row r="40" spans="1:15" s="1" customFormat="1" ht="409.5" customHeight="1">
      <c r="A40" s="165"/>
      <c r="B40" s="183" t="s">
        <v>60</v>
      </c>
      <c r="C40" s="153">
        <f t="shared" si="5"/>
        <v>1086.6</v>
      </c>
      <c r="D40" s="106">
        <v>0</v>
      </c>
      <c r="E40" s="106">
        <v>1086.6</v>
      </c>
      <c r="F40" s="106">
        <v>0</v>
      </c>
      <c r="G40" s="153">
        <f t="shared" si="6"/>
        <v>42.8</v>
      </c>
      <c r="H40" s="106">
        <v>0</v>
      </c>
      <c r="I40" s="143">
        <v>42.8</v>
      </c>
      <c r="J40" s="143">
        <v>0</v>
      </c>
      <c r="K40" s="112">
        <f t="shared" si="9"/>
        <v>3.938891956561753</v>
      </c>
      <c r="L40" s="112">
        <v>0</v>
      </c>
      <c r="M40" s="112">
        <f t="shared" si="8"/>
        <v>3.938891956561753</v>
      </c>
      <c r="N40" s="112">
        <v>0</v>
      </c>
      <c r="O40" s="108" t="s">
        <v>167</v>
      </c>
    </row>
    <row r="41" spans="1:15" s="1" customFormat="1" ht="162" customHeight="1">
      <c r="A41" s="165"/>
      <c r="B41" s="184"/>
      <c r="C41" s="156"/>
      <c r="D41" s="107"/>
      <c r="E41" s="107"/>
      <c r="F41" s="107"/>
      <c r="G41" s="156"/>
      <c r="H41" s="107"/>
      <c r="I41" s="145"/>
      <c r="J41" s="145"/>
      <c r="K41" s="113"/>
      <c r="L41" s="113"/>
      <c r="M41" s="113"/>
      <c r="N41" s="113"/>
      <c r="O41" s="110"/>
    </row>
    <row r="42" spans="1:15" ht="408.75" customHeight="1">
      <c r="A42" s="165"/>
      <c r="B42" s="192" t="s">
        <v>61</v>
      </c>
      <c r="C42" s="193">
        <f t="shared" si="5"/>
        <v>7759.4</v>
      </c>
      <c r="D42" s="104">
        <v>0</v>
      </c>
      <c r="E42" s="104">
        <v>7759.4</v>
      </c>
      <c r="F42" s="104">
        <v>0</v>
      </c>
      <c r="G42" s="191">
        <f t="shared" si="6"/>
        <v>4999</v>
      </c>
      <c r="H42" s="191">
        <v>0</v>
      </c>
      <c r="I42" s="173">
        <v>4999</v>
      </c>
      <c r="J42" s="173">
        <v>0</v>
      </c>
      <c r="K42" s="111">
        <f t="shared" si="9"/>
        <v>64.42508441374333</v>
      </c>
      <c r="L42" s="111">
        <v>0</v>
      </c>
      <c r="M42" s="111">
        <f t="shared" si="8"/>
        <v>64.42508441374333</v>
      </c>
      <c r="N42" s="111">
        <v>0</v>
      </c>
      <c r="O42" s="130" t="s">
        <v>168</v>
      </c>
    </row>
    <row r="43" spans="1:15" ht="408.75" customHeight="1">
      <c r="A43" s="165"/>
      <c r="B43" s="192"/>
      <c r="C43" s="193"/>
      <c r="D43" s="104"/>
      <c r="E43" s="104"/>
      <c r="F43" s="104"/>
      <c r="G43" s="191"/>
      <c r="H43" s="191"/>
      <c r="I43" s="173"/>
      <c r="J43" s="173"/>
      <c r="K43" s="111"/>
      <c r="L43" s="111"/>
      <c r="M43" s="111"/>
      <c r="N43" s="111"/>
      <c r="O43" s="130"/>
    </row>
    <row r="44" spans="1:15" ht="408.75" customHeight="1">
      <c r="A44" s="165"/>
      <c r="B44" s="183" t="s">
        <v>99</v>
      </c>
      <c r="C44" s="153">
        <f>D44+E44+F44</f>
        <v>636.7</v>
      </c>
      <c r="D44" s="106">
        <v>0</v>
      </c>
      <c r="E44" s="106">
        <v>636.7</v>
      </c>
      <c r="F44" s="106">
        <v>0</v>
      </c>
      <c r="G44" s="187">
        <f>H44+I44+J44</f>
        <v>304.1</v>
      </c>
      <c r="H44" s="187">
        <v>0</v>
      </c>
      <c r="I44" s="175">
        <v>304.1</v>
      </c>
      <c r="J44" s="175">
        <v>0</v>
      </c>
      <c r="K44" s="112">
        <f t="shared" si="9"/>
        <v>47.76189728286477</v>
      </c>
      <c r="L44" s="112">
        <v>0</v>
      </c>
      <c r="M44" s="112">
        <f t="shared" si="8"/>
        <v>47.76189728286477</v>
      </c>
      <c r="N44" s="112">
        <v>0</v>
      </c>
      <c r="O44" s="108" t="s">
        <v>100</v>
      </c>
    </row>
    <row r="45" spans="1:15" ht="111" customHeight="1">
      <c r="A45" s="165"/>
      <c r="B45" s="190"/>
      <c r="C45" s="154"/>
      <c r="D45" s="148"/>
      <c r="E45" s="148"/>
      <c r="F45" s="148"/>
      <c r="G45" s="188"/>
      <c r="H45" s="188"/>
      <c r="I45" s="189"/>
      <c r="J45" s="189"/>
      <c r="K45" s="115"/>
      <c r="L45" s="115"/>
      <c r="M45" s="115"/>
      <c r="N45" s="115"/>
      <c r="O45" s="109"/>
    </row>
    <row r="46" spans="1:15" s="29" customFormat="1" ht="409.5" customHeight="1">
      <c r="A46" s="165"/>
      <c r="B46" s="86" t="s">
        <v>101</v>
      </c>
      <c r="C46" s="69">
        <f>D46+E46+F46</f>
        <v>3441.6</v>
      </c>
      <c r="D46" s="82">
        <v>0</v>
      </c>
      <c r="E46" s="90">
        <v>3441.6</v>
      </c>
      <c r="F46" s="82">
        <v>0</v>
      </c>
      <c r="G46" s="69">
        <f>H46+I46+J46</f>
        <v>2283.9</v>
      </c>
      <c r="H46" s="82">
        <v>0</v>
      </c>
      <c r="I46" s="91">
        <v>2283.9</v>
      </c>
      <c r="J46" s="91">
        <v>0</v>
      </c>
      <c r="K46" s="82">
        <f t="shared" si="9"/>
        <v>66.36157601115761</v>
      </c>
      <c r="L46" s="82">
        <v>0</v>
      </c>
      <c r="M46" s="82">
        <f t="shared" si="8"/>
        <v>66.36157601115761</v>
      </c>
      <c r="N46" s="82">
        <v>0</v>
      </c>
      <c r="O46" s="83" t="s">
        <v>155</v>
      </c>
    </row>
    <row r="47" spans="1:15" s="24" customFormat="1" ht="111" customHeight="1">
      <c r="A47" s="164">
        <v>4</v>
      </c>
      <c r="B47" s="21" t="s">
        <v>4</v>
      </c>
      <c r="C47" s="22">
        <f>D47+E47+F47</f>
        <v>75418</v>
      </c>
      <c r="D47" s="30">
        <f aca="true" t="shared" si="10" ref="D47:J47">D48</f>
        <v>0</v>
      </c>
      <c r="E47" s="30">
        <f t="shared" si="10"/>
        <v>75418</v>
      </c>
      <c r="F47" s="30">
        <f t="shared" si="10"/>
        <v>0</v>
      </c>
      <c r="G47" s="22">
        <f>H47+I47+J47</f>
        <v>48354.7</v>
      </c>
      <c r="H47" s="30">
        <f t="shared" si="10"/>
        <v>0</v>
      </c>
      <c r="I47" s="30">
        <f t="shared" si="10"/>
        <v>48354.7</v>
      </c>
      <c r="J47" s="30">
        <f t="shared" si="10"/>
        <v>0</v>
      </c>
      <c r="K47" s="22">
        <f>G47/C47*100</f>
        <v>64.11559574637354</v>
      </c>
      <c r="L47" s="22">
        <v>0</v>
      </c>
      <c r="M47" s="22">
        <f>I47/E47*100</f>
        <v>64.11559574637354</v>
      </c>
      <c r="N47" s="22">
        <v>0</v>
      </c>
      <c r="O47" s="23"/>
    </row>
    <row r="48" spans="1:15" s="28" customFormat="1" ht="89.25" customHeight="1">
      <c r="A48" s="165"/>
      <c r="B48" s="25" t="s">
        <v>32</v>
      </c>
      <c r="C48" s="26">
        <f aca="true" t="shared" si="11" ref="C48:J48">C49+C53+C55+C56+C57</f>
        <v>75418</v>
      </c>
      <c r="D48" s="26">
        <f t="shared" si="11"/>
        <v>0</v>
      </c>
      <c r="E48" s="26">
        <f t="shared" si="11"/>
        <v>75418</v>
      </c>
      <c r="F48" s="26">
        <f t="shared" si="11"/>
        <v>0</v>
      </c>
      <c r="G48" s="26">
        <f t="shared" si="11"/>
        <v>48354.7</v>
      </c>
      <c r="H48" s="26">
        <f t="shared" si="11"/>
        <v>0</v>
      </c>
      <c r="I48" s="26">
        <f t="shared" si="11"/>
        <v>48354.7</v>
      </c>
      <c r="J48" s="26">
        <f t="shared" si="11"/>
        <v>0</v>
      </c>
      <c r="K48" s="26">
        <f>G48/C48*100</f>
        <v>64.11559574637354</v>
      </c>
      <c r="L48" s="26">
        <v>0</v>
      </c>
      <c r="M48" s="26">
        <f>I48/E48*100</f>
        <v>64.11559574637354</v>
      </c>
      <c r="N48" s="26">
        <v>0</v>
      </c>
      <c r="O48" s="27"/>
    </row>
    <row r="49" spans="1:15" s="29" customFormat="1" ht="409.5" customHeight="1">
      <c r="A49" s="165"/>
      <c r="B49" s="185" t="s">
        <v>79</v>
      </c>
      <c r="C49" s="186">
        <f>D49+E49+F49</f>
        <v>68366.7</v>
      </c>
      <c r="D49" s="186">
        <v>0</v>
      </c>
      <c r="E49" s="186">
        <v>68366.7</v>
      </c>
      <c r="F49" s="111">
        <v>0</v>
      </c>
      <c r="G49" s="111">
        <f>H49+I49+J49</f>
        <v>45860.1</v>
      </c>
      <c r="H49" s="111">
        <v>0</v>
      </c>
      <c r="I49" s="131">
        <v>45860.1</v>
      </c>
      <c r="J49" s="131">
        <v>0</v>
      </c>
      <c r="K49" s="111">
        <f>G49/C49*100</f>
        <v>67.07958699191273</v>
      </c>
      <c r="L49" s="111">
        <v>0</v>
      </c>
      <c r="M49" s="111">
        <f>I49/E49*100</f>
        <v>67.07958699191273</v>
      </c>
      <c r="N49" s="111">
        <v>0</v>
      </c>
      <c r="O49" s="130" t="s">
        <v>184</v>
      </c>
    </row>
    <row r="50" spans="1:15" s="29" customFormat="1" ht="409.5" customHeight="1">
      <c r="A50" s="165"/>
      <c r="B50" s="185"/>
      <c r="C50" s="186"/>
      <c r="D50" s="186"/>
      <c r="E50" s="186"/>
      <c r="F50" s="111"/>
      <c r="G50" s="111"/>
      <c r="H50" s="111"/>
      <c r="I50" s="131"/>
      <c r="J50" s="131"/>
      <c r="K50" s="111"/>
      <c r="L50" s="111"/>
      <c r="M50" s="111"/>
      <c r="N50" s="111"/>
      <c r="O50" s="130"/>
    </row>
    <row r="51" spans="1:15" s="29" customFormat="1" ht="409.5" customHeight="1">
      <c r="A51" s="165"/>
      <c r="B51" s="185"/>
      <c r="C51" s="186"/>
      <c r="D51" s="186"/>
      <c r="E51" s="186"/>
      <c r="F51" s="111"/>
      <c r="G51" s="111"/>
      <c r="H51" s="111"/>
      <c r="I51" s="131"/>
      <c r="J51" s="131"/>
      <c r="K51" s="111"/>
      <c r="L51" s="111"/>
      <c r="M51" s="111"/>
      <c r="N51" s="111"/>
      <c r="O51" s="130"/>
    </row>
    <row r="52" spans="1:15" s="29" customFormat="1" ht="262.5" customHeight="1">
      <c r="A52" s="165"/>
      <c r="B52" s="185"/>
      <c r="C52" s="186"/>
      <c r="D52" s="186"/>
      <c r="E52" s="186"/>
      <c r="F52" s="111"/>
      <c r="G52" s="111"/>
      <c r="H52" s="111"/>
      <c r="I52" s="131"/>
      <c r="J52" s="131"/>
      <c r="K52" s="111"/>
      <c r="L52" s="111"/>
      <c r="M52" s="111"/>
      <c r="N52" s="111"/>
      <c r="O52" s="130"/>
    </row>
    <row r="53" spans="1:15" s="29" customFormat="1" ht="409.5" customHeight="1">
      <c r="A53" s="165"/>
      <c r="B53" s="183" t="s">
        <v>56</v>
      </c>
      <c r="C53" s="181">
        <f>D53+E53+F53</f>
        <v>5.2</v>
      </c>
      <c r="D53" s="181">
        <v>0</v>
      </c>
      <c r="E53" s="181">
        <v>5.2</v>
      </c>
      <c r="F53" s="112">
        <v>0</v>
      </c>
      <c r="G53" s="112">
        <f>H53+I53+J53</f>
        <v>0</v>
      </c>
      <c r="H53" s="112">
        <v>0</v>
      </c>
      <c r="I53" s="119">
        <v>0</v>
      </c>
      <c r="J53" s="119">
        <v>0</v>
      </c>
      <c r="K53" s="112">
        <f>G53/C53*100</f>
        <v>0</v>
      </c>
      <c r="L53" s="112">
        <v>0</v>
      </c>
      <c r="M53" s="112">
        <f>I53/E53*100</f>
        <v>0</v>
      </c>
      <c r="N53" s="112">
        <v>0</v>
      </c>
      <c r="O53" s="108" t="s">
        <v>102</v>
      </c>
    </row>
    <row r="54" spans="1:15" s="29" customFormat="1" ht="51" customHeight="1">
      <c r="A54" s="165"/>
      <c r="B54" s="184"/>
      <c r="C54" s="182"/>
      <c r="D54" s="182"/>
      <c r="E54" s="182"/>
      <c r="F54" s="113"/>
      <c r="G54" s="113"/>
      <c r="H54" s="113"/>
      <c r="I54" s="121"/>
      <c r="J54" s="121"/>
      <c r="K54" s="113"/>
      <c r="L54" s="113"/>
      <c r="M54" s="113"/>
      <c r="N54" s="113"/>
      <c r="O54" s="110"/>
    </row>
    <row r="55" spans="1:15" s="29" customFormat="1" ht="361.5" customHeight="1">
      <c r="A55" s="165"/>
      <c r="B55" s="86" t="s">
        <v>80</v>
      </c>
      <c r="C55" s="93">
        <f>D55+E55+F55</f>
        <v>34.5</v>
      </c>
      <c r="D55" s="93">
        <v>0</v>
      </c>
      <c r="E55" s="93">
        <v>34.5</v>
      </c>
      <c r="F55" s="82">
        <v>0</v>
      </c>
      <c r="G55" s="82">
        <f>H55+I55+J55</f>
        <v>0</v>
      </c>
      <c r="H55" s="82">
        <v>0</v>
      </c>
      <c r="I55" s="91">
        <v>0</v>
      </c>
      <c r="J55" s="91">
        <v>0</v>
      </c>
      <c r="K55" s="82">
        <f>G55/C55*100</f>
        <v>0</v>
      </c>
      <c r="L55" s="82">
        <v>0</v>
      </c>
      <c r="M55" s="82">
        <f>I55/E55*100</f>
        <v>0</v>
      </c>
      <c r="N55" s="82">
        <v>0</v>
      </c>
      <c r="O55" s="83" t="s">
        <v>103</v>
      </c>
    </row>
    <row r="56" spans="1:15" s="29" customFormat="1" ht="380.25" customHeight="1">
      <c r="A56" s="165"/>
      <c r="B56" s="86" t="s">
        <v>81</v>
      </c>
      <c r="C56" s="93">
        <f>D56+E56+F56</f>
        <v>6140.6</v>
      </c>
      <c r="D56" s="93">
        <v>0</v>
      </c>
      <c r="E56" s="93">
        <v>6140.6</v>
      </c>
      <c r="F56" s="82">
        <v>0</v>
      </c>
      <c r="G56" s="82">
        <f>H56+I56+J56</f>
        <v>1975.1</v>
      </c>
      <c r="H56" s="82">
        <v>0</v>
      </c>
      <c r="I56" s="91">
        <v>1975.1</v>
      </c>
      <c r="J56" s="91">
        <v>0</v>
      </c>
      <c r="K56" s="82">
        <f>G56/C56*100</f>
        <v>32.16460932156466</v>
      </c>
      <c r="L56" s="82">
        <v>0</v>
      </c>
      <c r="M56" s="82">
        <f>I56/E56*100</f>
        <v>32.16460932156466</v>
      </c>
      <c r="N56" s="82">
        <v>0</v>
      </c>
      <c r="O56" s="83" t="s">
        <v>118</v>
      </c>
    </row>
    <row r="57" spans="1:15" s="29" customFormat="1" ht="409.5" customHeight="1">
      <c r="A57" s="165"/>
      <c r="B57" s="179" t="s">
        <v>57</v>
      </c>
      <c r="C57" s="181">
        <f>D57+E57+F57</f>
        <v>871</v>
      </c>
      <c r="D57" s="112">
        <v>0</v>
      </c>
      <c r="E57" s="181">
        <v>871</v>
      </c>
      <c r="F57" s="112">
        <v>0</v>
      </c>
      <c r="G57" s="112">
        <f>H57+I57+J57</f>
        <v>519.5</v>
      </c>
      <c r="H57" s="112">
        <v>0</v>
      </c>
      <c r="I57" s="119">
        <v>519.5</v>
      </c>
      <c r="J57" s="119">
        <v>0</v>
      </c>
      <c r="K57" s="112">
        <f>G57/C57*100</f>
        <v>59.644087256027554</v>
      </c>
      <c r="L57" s="112">
        <v>0</v>
      </c>
      <c r="M57" s="112">
        <f>I57/E57*100</f>
        <v>59.644087256027554</v>
      </c>
      <c r="N57" s="112">
        <v>0</v>
      </c>
      <c r="O57" s="108" t="s">
        <v>170</v>
      </c>
    </row>
    <row r="58" spans="1:15" s="29" customFormat="1" ht="173.25" customHeight="1">
      <c r="A58" s="166"/>
      <c r="B58" s="180"/>
      <c r="C58" s="182"/>
      <c r="D58" s="113"/>
      <c r="E58" s="182"/>
      <c r="F58" s="113"/>
      <c r="G58" s="113"/>
      <c r="H58" s="113"/>
      <c r="I58" s="121"/>
      <c r="J58" s="121"/>
      <c r="K58" s="113"/>
      <c r="L58" s="113"/>
      <c r="M58" s="113"/>
      <c r="N58" s="113"/>
      <c r="O58" s="110"/>
    </row>
    <row r="59" spans="1:15" s="24" customFormat="1" ht="105.75" customHeight="1">
      <c r="A59" s="168">
        <v>5</v>
      </c>
      <c r="B59" s="21" t="s">
        <v>8</v>
      </c>
      <c r="C59" s="22">
        <f>D59+E59+F59</f>
        <v>441</v>
      </c>
      <c r="D59" s="22">
        <f aca="true" t="shared" si="12" ref="D59:J59">D60</f>
        <v>0</v>
      </c>
      <c r="E59" s="22">
        <f t="shared" si="12"/>
        <v>436.1</v>
      </c>
      <c r="F59" s="22">
        <f t="shared" si="12"/>
        <v>4.9</v>
      </c>
      <c r="G59" s="22">
        <f>H59+I59+J59</f>
        <v>323.09999999999997</v>
      </c>
      <c r="H59" s="22">
        <f t="shared" si="12"/>
        <v>0</v>
      </c>
      <c r="I59" s="22">
        <f t="shared" si="12"/>
        <v>318.2</v>
      </c>
      <c r="J59" s="22">
        <f t="shared" si="12"/>
        <v>4.9</v>
      </c>
      <c r="K59" s="22">
        <f>G59/C59*100</f>
        <v>73.26530612244898</v>
      </c>
      <c r="L59" s="22">
        <v>0</v>
      </c>
      <c r="M59" s="22">
        <f>I59/E59*100</f>
        <v>72.96491630360008</v>
      </c>
      <c r="N59" s="22">
        <f>J59/F59*100</f>
        <v>100</v>
      </c>
      <c r="O59" s="23"/>
    </row>
    <row r="60" spans="1:15" s="28" customFormat="1" ht="69.75" customHeight="1">
      <c r="A60" s="168"/>
      <c r="B60" s="25" t="s">
        <v>32</v>
      </c>
      <c r="C60" s="26">
        <f>D60+E60+F60</f>
        <v>441</v>
      </c>
      <c r="D60" s="26">
        <f aca="true" t="shared" si="13" ref="D60:J60">D61+D63</f>
        <v>0</v>
      </c>
      <c r="E60" s="26">
        <f t="shared" si="13"/>
        <v>436.1</v>
      </c>
      <c r="F60" s="26">
        <f t="shared" si="13"/>
        <v>4.9</v>
      </c>
      <c r="G60" s="26">
        <f>H60+I60+J60</f>
        <v>323.09999999999997</v>
      </c>
      <c r="H60" s="26">
        <f t="shared" si="13"/>
        <v>0</v>
      </c>
      <c r="I60" s="26">
        <f t="shared" si="13"/>
        <v>318.2</v>
      </c>
      <c r="J60" s="26">
        <f t="shared" si="13"/>
        <v>4.9</v>
      </c>
      <c r="K60" s="26">
        <f>G60/C60*100</f>
        <v>73.26530612244898</v>
      </c>
      <c r="L60" s="26">
        <v>0</v>
      </c>
      <c r="M60" s="26">
        <f>I60/E60*100</f>
        <v>72.96491630360008</v>
      </c>
      <c r="N60" s="26">
        <f>J60/F60*100</f>
        <v>100</v>
      </c>
      <c r="O60" s="27"/>
    </row>
    <row r="61" spans="1:15" ht="409.5" customHeight="1">
      <c r="A61" s="168"/>
      <c r="B61" s="116" t="s">
        <v>58</v>
      </c>
      <c r="C61" s="106">
        <f>D61+E61+F61</f>
        <v>406.1</v>
      </c>
      <c r="D61" s="106">
        <v>0</v>
      </c>
      <c r="E61" s="177">
        <v>406.1</v>
      </c>
      <c r="F61" s="106">
        <v>0</v>
      </c>
      <c r="G61" s="106">
        <f>H61+I61+J61</f>
        <v>288.2</v>
      </c>
      <c r="H61" s="106">
        <v>0</v>
      </c>
      <c r="I61" s="175">
        <v>288.2</v>
      </c>
      <c r="J61" s="175">
        <v>0</v>
      </c>
      <c r="K61" s="112">
        <f>G61/C61*100</f>
        <v>70.96774193548386</v>
      </c>
      <c r="L61" s="112">
        <v>0</v>
      </c>
      <c r="M61" s="112">
        <f>I61/E61*100</f>
        <v>70.96774193548386</v>
      </c>
      <c r="N61" s="112">
        <v>0</v>
      </c>
      <c r="O61" s="108" t="s">
        <v>171</v>
      </c>
    </row>
    <row r="62" spans="1:15" ht="62.25" customHeight="1">
      <c r="A62" s="168"/>
      <c r="B62" s="117"/>
      <c r="C62" s="107"/>
      <c r="D62" s="107"/>
      <c r="E62" s="178"/>
      <c r="F62" s="107"/>
      <c r="G62" s="107"/>
      <c r="H62" s="107"/>
      <c r="I62" s="176"/>
      <c r="J62" s="176"/>
      <c r="K62" s="113"/>
      <c r="L62" s="113"/>
      <c r="M62" s="113"/>
      <c r="N62" s="113"/>
      <c r="O62" s="110"/>
    </row>
    <row r="63" spans="1:15" ht="409.5" customHeight="1">
      <c r="A63" s="168"/>
      <c r="B63" s="174" t="s">
        <v>82</v>
      </c>
      <c r="C63" s="104">
        <f>D63+E63+F63</f>
        <v>34.9</v>
      </c>
      <c r="D63" s="172">
        <v>0</v>
      </c>
      <c r="E63" s="172">
        <v>30</v>
      </c>
      <c r="F63" s="104">
        <v>4.9</v>
      </c>
      <c r="G63" s="104">
        <f>H63+I63+J63</f>
        <v>34.9</v>
      </c>
      <c r="H63" s="172">
        <v>0</v>
      </c>
      <c r="I63" s="172">
        <v>30</v>
      </c>
      <c r="J63" s="173">
        <v>4.9</v>
      </c>
      <c r="K63" s="111">
        <f>G63/C63*100</f>
        <v>100</v>
      </c>
      <c r="L63" s="111">
        <v>0</v>
      </c>
      <c r="M63" s="111">
        <f>I63/E63*100</f>
        <v>100</v>
      </c>
      <c r="N63" s="111">
        <f>J63/F63*100</f>
        <v>100</v>
      </c>
      <c r="O63" s="130" t="s">
        <v>151</v>
      </c>
    </row>
    <row r="64" spans="1:15" ht="409.5" customHeight="1">
      <c r="A64" s="168"/>
      <c r="B64" s="174"/>
      <c r="C64" s="104"/>
      <c r="D64" s="172"/>
      <c r="E64" s="172"/>
      <c r="F64" s="104"/>
      <c r="G64" s="104"/>
      <c r="H64" s="172"/>
      <c r="I64" s="172"/>
      <c r="J64" s="173"/>
      <c r="K64" s="111"/>
      <c r="L64" s="111"/>
      <c r="M64" s="111"/>
      <c r="N64" s="111"/>
      <c r="O64" s="130"/>
    </row>
    <row r="65" spans="1:15" s="24" customFormat="1" ht="117.75" customHeight="1">
      <c r="A65" s="168">
        <v>6</v>
      </c>
      <c r="B65" s="21" t="s">
        <v>5</v>
      </c>
      <c r="C65" s="22">
        <f>D65+E65+F65</f>
        <v>1422.8</v>
      </c>
      <c r="D65" s="30">
        <f aca="true" t="shared" si="14" ref="D65:J65">D66</f>
        <v>0</v>
      </c>
      <c r="E65" s="30">
        <f t="shared" si="14"/>
        <v>1260.1</v>
      </c>
      <c r="F65" s="30">
        <f t="shared" si="14"/>
        <v>162.7</v>
      </c>
      <c r="G65" s="22">
        <f>H65+I65+J65</f>
        <v>1019.5</v>
      </c>
      <c r="H65" s="30">
        <f t="shared" si="14"/>
        <v>0</v>
      </c>
      <c r="I65" s="30">
        <f t="shared" si="14"/>
        <v>903.7</v>
      </c>
      <c r="J65" s="30">
        <f t="shared" si="14"/>
        <v>115.8</v>
      </c>
      <c r="K65" s="22">
        <f>G65/C65*100</f>
        <v>71.65448411582794</v>
      </c>
      <c r="L65" s="22">
        <v>0</v>
      </c>
      <c r="M65" s="22">
        <f>I65/E65*100</f>
        <v>71.71653043409253</v>
      </c>
      <c r="N65" s="22">
        <f>J65/F65*100</f>
        <v>71.17393976644131</v>
      </c>
      <c r="O65" s="23"/>
    </row>
    <row r="66" spans="1:15" s="28" customFormat="1" ht="84.75" customHeight="1">
      <c r="A66" s="168"/>
      <c r="B66" s="25" t="s">
        <v>32</v>
      </c>
      <c r="C66" s="26">
        <f aca="true" t="shared" si="15" ref="C66:J66">C67+C69</f>
        <v>1422.8</v>
      </c>
      <c r="D66" s="26">
        <f t="shared" si="15"/>
        <v>0</v>
      </c>
      <c r="E66" s="26">
        <f t="shared" si="15"/>
        <v>1260.1</v>
      </c>
      <c r="F66" s="26">
        <f t="shared" si="15"/>
        <v>162.7</v>
      </c>
      <c r="G66" s="26">
        <f t="shared" si="15"/>
        <v>1019.5</v>
      </c>
      <c r="H66" s="26">
        <f t="shared" si="15"/>
        <v>0</v>
      </c>
      <c r="I66" s="26">
        <f t="shared" si="15"/>
        <v>903.7</v>
      </c>
      <c r="J66" s="26">
        <f t="shared" si="15"/>
        <v>115.8</v>
      </c>
      <c r="K66" s="26">
        <f>G66/C66*100</f>
        <v>71.65448411582794</v>
      </c>
      <c r="L66" s="26">
        <v>0</v>
      </c>
      <c r="M66" s="26">
        <f>I66/E66*100</f>
        <v>71.71653043409253</v>
      </c>
      <c r="N66" s="26">
        <f>J66/F66*100</f>
        <v>71.17393976644131</v>
      </c>
      <c r="O66" s="27"/>
    </row>
    <row r="67" spans="1:15" s="1" customFormat="1" ht="409.5" customHeight="1">
      <c r="A67" s="168"/>
      <c r="B67" s="116" t="s">
        <v>55</v>
      </c>
      <c r="C67" s="106">
        <f>D67+E67+F67</f>
        <v>312.5</v>
      </c>
      <c r="D67" s="169">
        <v>0</v>
      </c>
      <c r="E67" s="169">
        <v>312.5</v>
      </c>
      <c r="F67" s="169">
        <v>0</v>
      </c>
      <c r="G67" s="106">
        <f>H67+I67+J67</f>
        <v>192.7</v>
      </c>
      <c r="H67" s="169">
        <v>0</v>
      </c>
      <c r="I67" s="169">
        <v>192.7</v>
      </c>
      <c r="J67" s="169">
        <v>0</v>
      </c>
      <c r="K67" s="106">
        <f>G67/C67*100</f>
        <v>61.663999999999994</v>
      </c>
      <c r="L67" s="106">
        <v>0</v>
      </c>
      <c r="M67" s="106">
        <f>I67/E67*100</f>
        <v>61.663999999999994</v>
      </c>
      <c r="N67" s="106">
        <v>0</v>
      </c>
      <c r="O67" s="149" t="s">
        <v>172</v>
      </c>
    </row>
    <row r="68" spans="1:15" s="1" customFormat="1" ht="112.5" customHeight="1">
      <c r="A68" s="168"/>
      <c r="B68" s="157"/>
      <c r="C68" s="148"/>
      <c r="D68" s="170"/>
      <c r="E68" s="170"/>
      <c r="F68" s="170"/>
      <c r="G68" s="148"/>
      <c r="H68" s="170"/>
      <c r="I68" s="170"/>
      <c r="J68" s="170"/>
      <c r="K68" s="148"/>
      <c r="L68" s="148"/>
      <c r="M68" s="148"/>
      <c r="N68" s="148"/>
      <c r="O68" s="150"/>
    </row>
    <row r="69" spans="1:15" s="29" customFormat="1" ht="380.25" customHeight="1">
      <c r="A69" s="168"/>
      <c r="B69" s="94" t="s">
        <v>49</v>
      </c>
      <c r="C69" s="70">
        <f>D69+E69+F69</f>
        <v>1110.3</v>
      </c>
      <c r="D69" s="90">
        <v>0</v>
      </c>
      <c r="E69" s="90">
        <v>947.6</v>
      </c>
      <c r="F69" s="90">
        <v>162.7</v>
      </c>
      <c r="G69" s="70">
        <f>H69+I69+J69</f>
        <v>826.8</v>
      </c>
      <c r="H69" s="90">
        <v>0</v>
      </c>
      <c r="I69" s="90">
        <v>711</v>
      </c>
      <c r="J69" s="90">
        <v>115.8</v>
      </c>
      <c r="K69" s="82">
        <f>G69/C69*100</f>
        <v>74.46636044312348</v>
      </c>
      <c r="L69" s="82">
        <v>0</v>
      </c>
      <c r="M69" s="82">
        <f>I69/E69*100</f>
        <v>75.03165892781765</v>
      </c>
      <c r="N69" s="82">
        <f>J69/F69*100</f>
        <v>71.17393976644131</v>
      </c>
      <c r="O69" s="83" t="s">
        <v>173</v>
      </c>
    </row>
    <row r="70" spans="1:15" s="24" customFormat="1" ht="124.5" customHeight="1">
      <c r="A70" s="168">
        <v>7</v>
      </c>
      <c r="B70" s="21" t="s">
        <v>1</v>
      </c>
      <c r="C70" s="22">
        <f>D70+E70+F70</f>
        <v>30487.7</v>
      </c>
      <c r="D70" s="30">
        <f>D71+D75</f>
        <v>796.3</v>
      </c>
      <c r="E70" s="30">
        <f>E71+E75</f>
        <v>23524.2</v>
      </c>
      <c r="F70" s="30">
        <f>F71+F75</f>
        <v>6167.200000000001</v>
      </c>
      <c r="G70" s="22">
        <f>H70+I70+J70</f>
        <v>5350</v>
      </c>
      <c r="H70" s="30">
        <f>H71+H75</f>
        <v>796.3</v>
      </c>
      <c r="I70" s="30">
        <f>I71+I75</f>
        <v>1642.5</v>
      </c>
      <c r="J70" s="30">
        <f>J71+J75</f>
        <v>2911.2</v>
      </c>
      <c r="K70" s="22">
        <f aca="true" t="shared" si="16" ref="K70:N71">G70/C70*100</f>
        <v>17.548060365327657</v>
      </c>
      <c r="L70" s="22">
        <f t="shared" si="16"/>
        <v>100</v>
      </c>
      <c r="M70" s="22">
        <f t="shared" si="16"/>
        <v>6.9821715509985465</v>
      </c>
      <c r="N70" s="22">
        <f t="shared" si="16"/>
        <v>47.20456609158126</v>
      </c>
      <c r="O70" s="23"/>
    </row>
    <row r="71" spans="1:15" s="28" customFormat="1" ht="118.5" customHeight="1">
      <c r="A71" s="168"/>
      <c r="B71" s="25" t="s">
        <v>34</v>
      </c>
      <c r="C71" s="26">
        <f>D71+E71+F71</f>
        <v>5570.9</v>
      </c>
      <c r="D71" s="31">
        <f>D72+D73</f>
        <v>796.3</v>
      </c>
      <c r="E71" s="31">
        <f>E72+E73</f>
        <v>1863.3</v>
      </c>
      <c r="F71" s="31">
        <f>F72+F73</f>
        <v>2911.3</v>
      </c>
      <c r="G71" s="26">
        <f>H71+I71+J71</f>
        <v>5350</v>
      </c>
      <c r="H71" s="31">
        <f>H72+H73</f>
        <v>796.3</v>
      </c>
      <c r="I71" s="31">
        <f>I72+I73</f>
        <v>1642.5</v>
      </c>
      <c r="J71" s="31">
        <f>J72+J73</f>
        <v>2911.2</v>
      </c>
      <c r="K71" s="26">
        <f t="shared" si="16"/>
        <v>96.03475201493475</v>
      </c>
      <c r="L71" s="26">
        <f t="shared" si="16"/>
        <v>100</v>
      </c>
      <c r="M71" s="26">
        <f t="shared" si="16"/>
        <v>88.15005635163419</v>
      </c>
      <c r="N71" s="26">
        <f t="shared" si="16"/>
        <v>99.99656510837082</v>
      </c>
      <c r="O71" s="27"/>
    </row>
    <row r="72" spans="1:15" s="29" customFormat="1" ht="379.5" customHeight="1">
      <c r="A72" s="168"/>
      <c r="B72" s="95" t="s">
        <v>51</v>
      </c>
      <c r="C72" s="82">
        <f>D72+E72+F72</f>
        <v>636.5</v>
      </c>
      <c r="D72" s="90">
        <v>0</v>
      </c>
      <c r="E72" s="90">
        <v>636.5</v>
      </c>
      <c r="F72" s="90">
        <v>0</v>
      </c>
      <c r="G72" s="82">
        <f>H72+I72+J72</f>
        <v>415.7</v>
      </c>
      <c r="H72" s="90">
        <v>0</v>
      </c>
      <c r="I72" s="90">
        <v>415.7</v>
      </c>
      <c r="J72" s="90">
        <v>0</v>
      </c>
      <c r="K72" s="82">
        <f>G72/C72*100</f>
        <v>65.31029065200315</v>
      </c>
      <c r="L72" s="82">
        <v>0</v>
      </c>
      <c r="M72" s="82">
        <f>I72/E72*100</f>
        <v>65.31029065200315</v>
      </c>
      <c r="N72" s="82">
        <v>0</v>
      </c>
      <c r="O72" s="83" t="s">
        <v>174</v>
      </c>
    </row>
    <row r="73" spans="1:15" s="29" customFormat="1" ht="409.5" customHeight="1">
      <c r="A73" s="168"/>
      <c r="B73" s="124" t="s">
        <v>52</v>
      </c>
      <c r="C73" s="112">
        <f>D73+E73+F73</f>
        <v>4934.4</v>
      </c>
      <c r="D73" s="126">
        <v>796.3</v>
      </c>
      <c r="E73" s="126">
        <v>1226.8</v>
      </c>
      <c r="F73" s="126">
        <v>2911.3</v>
      </c>
      <c r="G73" s="112">
        <f>H73+I73+J73</f>
        <v>4934.299999999999</v>
      </c>
      <c r="H73" s="126">
        <v>796.3</v>
      </c>
      <c r="I73" s="126">
        <v>1226.8</v>
      </c>
      <c r="J73" s="126">
        <v>2911.2</v>
      </c>
      <c r="K73" s="112">
        <f>G73/C73*100</f>
        <v>99.99797341115433</v>
      </c>
      <c r="L73" s="112">
        <f>H73/D73*100</f>
        <v>100</v>
      </c>
      <c r="M73" s="112">
        <f>I73/E73*100</f>
        <v>100</v>
      </c>
      <c r="N73" s="112">
        <f>J73/F73*100</f>
        <v>99.99656510837082</v>
      </c>
      <c r="O73" s="108" t="s">
        <v>175</v>
      </c>
    </row>
    <row r="74" spans="1:15" s="29" customFormat="1" ht="227.25" customHeight="1">
      <c r="A74" s="168"/>
      <c r="B74" s="125"/>
      <c r="C74" s="115"/>
      <c r="D74" s="127"/>
      <c r="E74" s="127"/>
      <c r="F74" s="127"/>
      <c r="G74" s="115"/>
      <c r="H74" s="127"/>
      <c r="I74" s="127"/>
      <c r="J74" s="127"/>
      <c r="K74" s="115"/>
      <c r="L74" s="115"/>
      <c r="M74" s="115"/>
      <c r="N74" s="115"/>
      <c r="O74" s="109"/>
    </row>
    <row r="75" spans="1:15" s="36" customFormat="1" ht="152.25" customHeight="1">
      <c r="A75" s="168"/>
      <c r="B75" s="25" t="s">
        <v>35</v>
      </c>
      <c r="C75" s="26">
        <f>D75+E75+F75</f>
        <v>24916.800000000003</v>
      </c>
      <c r="D75" s="31">
        <f aca="true" t="shared" si="17" ref="D75:I75">D76+D81</f>
        <v>0</v>
      </c>
      <c r="E75" s="31">
        <f t="shared" si="17"/>
        <v>21660.9</v>
      </c>
      <c r="F75" s="31">
        <f t="shared" si="17"/>
        <v>3255.9</v>
      </c>
      <c r="G75" s="31">
        <f t="shared" si="17"/>
        <v>0</v>
      </c>
      <c r="H75" s="31">
        <f t="shared" si="17"/>
        <v>0</v>
      </c>
      <c r="I75" s="31">
        <f t="shared" si="17"/>
        <v>0</v>
      </c>
      <c r="J75" s="31">
        <f>J76</f>
        <v>0</v>
      </c>
      <c r="K75" s="26">
        <f>G75/C75*100</f>
        <v>0</v>
      </c>
      <c r="L75" s="26">
        <v>0</v>
      </c>
      <c r="M75" s="26">
        <f>I75/E75*100</f>
        <v>0</v>
      </c>
      <c r="N75" s="26">
        <v>0</v>
      </c>
      <c r="O75" s="35"/>
    </row>
    <row r="76" spans="1:17" s="29" customFormat="1" ht="409.5" customHeight="1">
      <c r="A76" s="168"/>
      <c r="B76" s="118" t="s">
        <v>50</v>
      </c>
      <c r="C76" s="111">
        <f>D76+E76+F76</f>
        <v>19102.800000000003</v>
      </c>
      <c r="D76" s="105">
        <v>0</v>
      </c>
      <c r="E76" s="105">
        <v>16660.9</v>
      </c>
      <c r="F76" s="111">
        <v>2441.9</v>
      </c>
      <c r="G76" s="111">
        <f>H76+I76+J76</f>
        <v>0</v>
      </c>
      <c r="H76" s="131">
        <v>0</v>
      </c>
      <c r="I76" s="131">
        <v>0</v>
      </c>
      <c r="J76" s="131">
        <v>0</v>
      </c>
      <c r="K76" s="111">
        <f>G76/C76*100</f>
        <v>0</v>
      </c>
      <c r="L76" s="111">
        <v>0</v>
      </c>
      <c r="M76" s="111">
        <f>I76/E76*100</f>
        <v>0</v>
      </c>
      <c r="N76" s="111">
        <v>0</v>
      </c>
      <c r="O76" s="167" t="s">
        <v>152</v>
      </c>
      <c r="Q76" s="37"/>
    </row>
    <row r="77" spans="1:17" s="29" customFormat="1" ht="409.5" customHeight="1">
      <c r="A77" s="168"/>
      <c r="B77" s="118"/>
      <c r="C77" s="111"/>
      <c r="D77" s="105"/>
      <c r="E77" s="105"/>
      <c r="F77" s="111"/>
      <c r="G77" s="111"/>
      <c r="H77" s="131"/>
      <c r="I77" s="131"/>
      <c r="J77" s="131"/>
      <c r="K77" s="111"/>
      <c r="L77" s="111"/>
      <c r="M77" s="111"/>
      <c r="N77" s="111"/>
      <c r="O77" s="167"/>
      <c r="Q77" s="37"/>
    </row>
    <row r="78" spans="1:17" s="29" customFormat="1" ht="409.5" customHeight="1">
      <c r="A78" s="168"/>
      <c r="B78" s="118"/>
      <c r="C78" s="111"/>
      <c r="D78" s="105"/>
      <c r="E78" s="105"/>
      <c r="F78" s="111"/>
      <c r="G78" s="111"/>
      <c r="H78" s="131"/>
      <c r="I78" s="131"/>
      <c r="J78" s="131"/>
      <c r="K78" s="111"/>
      <c r="L78" s="111"/>
      <c r="M78" s="111"/>
      <c r="N78" s="111"/>
      <c r="O78" s="167"/>
      <c r="Q78" s="37"/>
    </row>
    <row r="79" spans="1:17" s="29" customFormat="1" ht="409.5" customHeight="1">
      <c r="A79" s="168"/>
      <c r="B79" s="118"/>
      <c r="C79" s="111"/>
      <c r="D79" s="105"/>
      <c r="E79" s="105"/>
      <c r="F79" s="111"/>
      <c r="G79" s="111"/>
      <c r="H79" s="131"/>
      <c r="I79" s="131"/>
      <c r="J79" s="131"/>
      <c r="K79" s="111"/>
      <c r="L79" s="111"/>
      <c r="M79" s="111"/>
      <c r="N79" s="111"/>
      <c r="O79" s="167"/>
      <c r="Q79" s="37"/>
    </row>
    <row r="80" spans="1:17" s="29" customFormat="1" ht="258" customHeight="1">
      <c r="A80" s="168"/>
      <c r="B80" s="118"/>
      <c r="C80" s="111"/>
      <c r="D80" s="105"/>
      <c r="E80" s="105"/>
      <c r="F80" s="111"/>
      <c r="G80" s="111"/>
      <c r="H80" s="131"/>
      <c r="I80" s="131"/>
      <c r="J80" s="131"/>
      <c r="K80" s="111"/>
      <c r="L80" s="111"/>
      <c r="M80" s="111"/>
      <c r="N80" s="111"/>
      <c r="O80" s="167"/>
      <c r="Q80" s="37"/>
    </row>
    <row r="81" spans="1:17" s="29" customFormat="1" ht="369.75" customHeight="1">
      <c r="A81" s="66"/>
      <c r="B81" s="96" t="s">
        <v>117</v>
      </c>
      <c r="C81" s="67">
        <f>D81+E81+F81</f>
        <v>5814</v>
      </c>
      <c r="D81" s="74">
        <v>0</v>
      </c>
      <c r="E81" s="74">
        <v>5000</v>
      </c>
      <c r="F81" s="74">
        <v>814</v>
      </c>
      <c r="G81" s="74">
        <f>H81+I81+J81</f>
        <v>0</v>
      </c>
      <c r="H81" s="74">
        <v>0</v>
      </c>
      <c r="I81" s="74">
        <v>0</v>
      </c>
      <c r="J81" s="74">
        <v>0</v>
      </c>
      <c r="K81" s="82">
        <f aca="true" t="shared" si="18" ref="K81:K93">G81/C81*100</f>
        <v>0</v>
      </c>
      <c r="L81" s="82">
        <v>0</v>
      </c>
      <c r="M81" s="82">
        <f>I81/E81*100</f>
        <v>0</v>
      </c>
      <c r="N81" s="82">
        <v>0</v>
      </c>
      <c r="O81" s="98" t="s">
        <v>153</v>
      </c>
      <c r="Q81" s="37"/>
    </row>
    <row r="82" spans="1:15" s="24" customFormat="1" ht="212.25" customHeight="1">
      <c r="A82" s="164">
        <v>8</v>
      </c>
      <c r="B82" s="21" t="s">
        <v>6</v>
      </c>
      <c r="C82" s="22">
        <f aca="true" t="shared" si="19" ref="C82:J82">C83+C85+C87</f>
        <v>8062.700000000001</v>
      </c>
      <c r="D82" s="22">
        <f t="shared" si="19"/>
        <v>0</v>
      </c>
      <c r="E82" s="22">
        <f t="shared" si="19"/>
        <v>8062.700000000001</v>
      </c>
      <c r="F82" s="22">
        <f t="shared" si="19"/>
        <v>0</v>
      </c>
      <c r="G82" s="22">
        <f t="shared" si="19"/>
        <v>7617.7</v>
      </c>
      <c r="H82" s="22">
        <f t="shared" si="19"/>
        <v>0</v>
      </c>
      <c r="I82" s="22">
        <f t="shared" si="19"/>
        <v>7617.7</v>
      </c>
      <c r="J82" s="22">
        <f t="shared" si="19"/>
        <v>0</v>
      </c>
      <c r="K82" s="22">
        <f t="shared" si="18"/>
        <v>94.48075706649136</v>
      </c>
      <c r="L82" s="22">
        <v>0</v>
      </c>
      <c r="M82" s="22">
        <f aca="true" t="shared" si="20" ref="M82:M91">I82/E82*100</f>
        <v>94.48075706649136</v>
      </c>
      <c r="N82" s="22">
        <v>0</v>
      </c>
      <c r="O82" s="23"/>
    </row>
    <row r="83" spans="1:15" s="24" customFormat="1" ht="86.25" customHeight="1">
      <c r="A83" s="165"/>
      <c r="B83" s="25" t="s">
        <v>32</v>
      </c>
      <c r="C83" s="26">
        <f>C84</f>
        <v>1273.4</v>
      </c>
      <c r="D83" s="26">
        <f aca="true" t="shared" si="21" ref="D83:J83">D84</f>
        <v>0</v>
      </c>
      <c r="E83" s="26">
        <f t="shared" si="21"/>
        <v>1273.4</v>
      </c>
      <c r="F83" s="26">
        <f t="shared" si="21"/>
        <v>0</v>
      </c>
      <c r="G83" s="26">
        <f t="shared" si="21"/>
        <v>835.4</v>
      </c>
      <c r="H83" s="26">
        <f t="shared" si="21"/>
        <v>0</v>
      </c>
      <c r="I83" s="26">
        <f t="shared" si="21"/>
        <v>835.4</v>
      </c>
      <c r="J83" s="26">
        <f t="shared" si="21"/>
        <v>0</v>
      </c>
      <c r="K83" s="26">
        <f t="shared" si="18"/>
        <v>65.603895084027</v>
      </c>
      <c r="L83" s="26">
        <v>0</v>
      </c>
      <c r="M83" s="26">
        <f t="shared" si="20"/>
        <v>65.603895084027</v>
      </c>
      <c r="N83" s="26">
        <v>0</v>
      </c>
      <c r="O83" s="35"/>
    </row>
    <row r="84" spans="1:15" s="24" customFormat="1" ht="326.25" customHeight="1">
      <c r="A84" s="165"/>
      <c r="B84" s="73" t="s">
        <v>54</v>
      </c>
      <c r="C84" s="67">
        <f>D84+E84+F84</f>
        <v>1273.4</v>
      </c>
      <c r="D84" s="74">
        <v>0</v>
      </c>
      <c r="E84" s="74">
        <v>1273.4</v>
      </c>
      <c r="F84" s="74">
        <v>0</v>
      </c>
      <c r="G84" s="74">
        <f>H84+I84+J84</f>
        <v>835.4</v>
      </c>
      <c r="H84" s="74">
        <v>0</v>
      </c>
      <c r="I84" s="74">
        <v>835.4</v>
      </c>
      <c r="J84" s="74">
        <v>0</v>
      </c>
      <c r="K84" s="82">
        <f t="shared" si="18"/>
        <v>65.603895084027</v>
      </c>
      <c r="L84" s="82">
        <v>0</v>
      </c>
      <c r="M84" s="82">
        <f t="shared" si="20"/>
        <v>65.603895084027</v>
      </c>
      <c r="N84" s="82">
        <v>0</v>
      </c>
      <c r="O84" s="99" t="s">
        <v>176</v>
      </c>
    </row>
    <row r="85" spans="1:15" s="28" customFormat="1" ht="108.75" customHeight="1">
      <c r="A85" s="165"/>
      <c r="B85" s="25" t="s">
        <v>33</v>
      </c>
      <c r="C85" s="26">
        <f aca="true" t="shared" si="22" ref="C85:J85">C86</f>
        <v>6782.3</v>
      </c>
      <c r="D85" s="26">
        <f t="shared" si="22"/>
        <v>0</v>
      </c>
      <c r="E85" s="26">
        <f t="shared" si="22"/>
        <v>6782.3</v>
      </c>
      <c r="F85" s="26">
        <f t="shared" si="22"/>
        <v>0</v>
      </c>
      <c r="G85" s="26">
        <f t="shared" si="22"/>
        <v>6782.3</v>
      </c>
      <c r="H85" s="26">
        <f t="shared" si="22"/>
        <v>0</v>
      </c>
      <c r="I85" s="26">
        <f t="shared" si="22"/>
        <v>6782.3</v>
      </c>
      <c r="J85" s="26">
        <f t="shared" si="22"/>
        <v>0</v>
      </c>
      <c r="K85" s="26">
        <f t="shared" si="18"/>
        <v>100</v>
      </c>
      <c r="L85" s="26">
        <v>0</v>
      </c>
      <c r="M85" s="26">
        <f t="shared" si="20"/>
        <v>100</v>
      </c>
      <c r="N85" s="26">
        <v>0</v>
      </c>
      <c r="O85" s="27"/>
    </row>
    <row r="86" spans="1:15" s="1" customFormat="1" ht="409.5" customHeight="1">
      <c r="A86" s="165"/>
      <c r="B86" s="75" t="s">
        <v>53</v>
      </c>
      <c r="C86" s="69">
        <f>D86+E86+F86</f>
        <v>6782.3</v>
      </c>
      <c r="D86" s="76">
        <v>0</v>
      </c>
      <c r="E86" s="76">
        <v>6782.3</v>
      </c>
      <c r="F86" s="76">
        <v>0</v>
      </c>
      <c r="G86" s="76">
        <f>H86+I86+J86</f>
        <v>6782.3</v>
      </c>
      <c r="H86" s="76">
        <v>0</v>
      </c>
      <c r="I86" s="76">
        <v>6782.3</v>
      </c>
      <c r="J86" s="76">
        <v>0</v>
      </c>
      <c r="K86" s="82">
        <f t="shared" si="18"/>
        <v>100</v>
      </c>
      <c r="L86" s="82">
        <v>0</v>
      </c>
      <c r="M86" s="82">
        <f t="shared" si="20"/>
        <v>100</v>
      </c>
      <c r="N86" s="82">
        <v>0</v>
      </c>
      <c r="O86" s="68" t="s">
        <v>177</v>
      </c>
    </row>
    <row r="87" spans="1:15" s="28" customFormat="1" ht="207" customHeight="1">
      <c r="A87" s="165"/>
      <c r="B87" s="25" t="s">
        <v>36</v>
      </c>
      <c r="C87" s="26">
        <f>D87+E87+F87</f>
        <v>7</v>
      </c>
      <c r="D87" s="26">
        <f aca="true" t="shared" si="23" ref="D87:J87">D88</f>
        <v>0</v>
      </c>
      <c r="E87" s="26">
        <f t="shared" si="23"/>
        <v>7</v>
      </c>
      <c r="F87" s="26">
        <f t="shared" si="23"/>
        <v>0</v>
      </c>
      <c r="G87" s="26">
        <f>H87+I87+J87</f>
        <v>0</v>
      </c>
      <c r="H87" s="26">
        <f t="shared" si="23"/>
        <v>0</v>
      </c>
      <c r="I87" s="26">
        <f t="shared" si="23"/>
        <v>0</v>
      </c>
      <c r="J87" s="26">
        <f t="shared" si="23"/>
        <v>0</v>
      </c>
      <c r="K87" s="26">
        <f t="shared" si="18"/>
        <v>0</v>
      </c>
      <c r="L87" s="26">
        <v>0</v>
      </c>
      <c r="M87" s="26">
        <f t="shared" si="20"/>
        <v>0</v>
      </c>
      <c r="N87" s="26">
        <v>0</v>
      </c>
      <c r="O87" s="27"/>
    </row>
    <row r="88" spans="1:15" ht="409.5" customHeight="1">
      <c r="A88" s="165"/>
      <c r="B88" s="72" t="s">
        <v>83</v>
      </c>
      <c r="C88" s="70">
        <f>D88+E88+F88</f>
        <v>7</v>
      </c>
      <c r="D88" s="74">
        <v>0</v>
      </c>
      <c r="E88" s="74">
        <v>7</v>
      </c>
      <c r="F88" s="74">
        <v>0</v>
      </c>
      <c r="G88" s="74">
        <f>H88+I88+J88</f>
        <v>0</v>
      </c>
      <c r="H88" s="74">
        <v>0</v>
      </c>
      <c r="I88" s="74">
        <v>0</v>
      </c>
      <c r="J88" s="74">
        <v>0</v>
      </c>
      <c r="K88" s="82">
        <f t="shared" si="18"/>
        <v>0</v>
      </c>
      <c r="L88" s="82">
        <v>0</v>
      </c>
      <c r="M88" s="82">
        <f t="shared" si="20"/>
        <v>0</v>
      </c>
      <c r="N88" s="82">
        <v>0</v>
      </c>
      <c r="O88" s="68" t="s">
        <v>178</v>
      </c>
    </row>
    <row r="89" spans="1:15" ht="153.75" customHeight="1">
      <c r="A89" s="168">
        <v>9</v>
      </c>
      <c r="B89" s="21" t="s">
        <v>104</v>
      </c>
      <c r="C89" s="22">
        <f>C90</f>
        <v>30505.9</v>
      </c>
      <c r="D89" s="22">
        <f aca="true" t="shared" si="24" ref="D89:J90">D90</f>
        <v>0</v>
      </c>
      <c r="E89" s="22">
        <f t="shared" si="24"/>
        <v>26234</v>
      </c>
      <c r="F89" s="22">
        <f t="shared" si="24"/>
        <v>4271.9</v>
      </c>
      <c r="G89" s="22">
        <f t="shared" si="24"/>
        <v>0</v>
      </c>
      <c r="H89" s="22">
        <f t="shared" si="24"/>
        <v>0</v>
      </c>
      <c r="I89" s="22">
        <f t="shared" si="24"/>
        <v>0</v>
      </c>
      <c r="J89" s="22">
        <f t="shared" si="24"/>
        <v>0</v>
      </c>
      <c r="K89" s="22">
        <f t="shared" si="18"/>
        <v>0</v>
      </c>
      <c r="L89" s="22">
        <v>0</v>
      </c>
      <c r="M89" s="22">
        <f t="shared" si="20"/>
        <v>0</v>
      </c>
      <c r="N89" s="22">
        <v>0</v>
      </c>
      <c r="O89" s="23"/>
    </row>
    <row r="90" spans="1:15" ht="99.75" customHeight="1">
      <c r="A90" s="168"/>
      <c r="B90" s="25" t="s">
        <v>105</v>
      </c>
      <c r="C90" s="26">
        <f>C91</f>
        <v>30505.9</v>
      </c>
      <c r="D90" s="26">
        <f t="shared" si="24"/>
        <v>0</v>
      </c>
      <c r="E90" s="26">
        <f t="shared" si="24"/>
        <v>26234</v>
      </c>
      <c r="F90" s="26">
        <f t="shared" si="24"/>
        <v>4271.9</v>
      </c>
      <c r="G90" s="26">
        <f t="shared" si="24"/>
        <v>0</v>
      </c>
      <c r="H90" s="26">
        <f t="shared" si="24"/>
        <v>0</v>
      </c>
      <c r="I90" s="26">
        <f t="shared" si="24"/>
        <v>0</v>
      </c>
      <c r="J90" s="26">
        <f t="shared" si="24"/>
        <v>0</v>
      </c>
      <c r="K90" s="26">
        <f t="shared" si="18"/>
        <v>0</v>
      </c>
      <c r="L90" s="26">
        <v>0</v>
      </c>
      <c r="M90" s="26">
        <f t="shared" si="20"/>
        <v>0</v>
      </c>
      <c r="N90" s="26">
        <v>0</v>
      </c>
      <c r="O90" s="35"/>
    </row>
    <row r="91" spans="1:15" ht="409.5" customHeight="1">
      <c r="A91" s="168"/>
      <c r="B91" s="208" t="s">
        <v>106</v>
      </c>
      <c r="C91" s="204">
        <f aca="true" t="shared" si="25" ref="C91:J91">C93</f>
        <v>30505.9</v>
      </c>
      <c r="D91" s="204">
        <f t="shared" si="25"/>
        <v>0</v>
      </c>
      <c r="E91" s="204">
        <f t="shared" si="25"/>
        <v>26234</v>
      </c>
      <c r="F91" s="204">
        <f t="shared" si="25"/>
        <v>4271.9</v>
      </c>
      <c r="G91" s="204">
        <f t="shared" si="25"/>
        <v>0</v>
      </c>
      <c r="H91" s="204">
        <f t="shared" si="25"/>
        <v>0</v>
      </c>
      <c r="I91" s="204">
        <f t="shared" si="25"/>
        <v>0</v>
      </c>
      <c r="J91" s="204">
        <f t="shared" si="25"/>
        <v>0</v>
      </c>
      <c r="K91" s="111">
        <f t="shared" si="18"/>
        <v>0</v>
      </c>
      <c r="L91" s="111">
        <v>0</v>
      </c>
      <c r="M91" s="111">
        <f t="shared" si="20"/>
        <v>0</v>
      </c>
      <c r="N91" s="111">
        <v>0</v>
      </c>
      <c r="O91" s="207"/>
    </row>
    <row r="92" spans="1:15" ht="58.5" customHeight="1">
      <c r="A92" s="168"/>
      <c r="B92" s="208"/>
      <c r="C92" s="204"/>
      <c r="D92" s="204"/>
      <c r="E92" s="204"/>
      <c r="F92" s="204"/>
      <c r="G92" s="204"/>
      <c r="H92" s="204"/>
      <c r="I92" s="204"/>
      <c r="J92" s="204"/>
      <c r="K92" s="111"/>
      <c r="L92" s="111"/>
      <c r="M92" s="111"/>
      <c r="N92" s="111"/>
      <c r="O92" s="207"/>
    </row>
    <row r="93" spans="1:15" ht="409.5" customHeight="1">
      <c r="A93" s="168"/>
      <c r="B93" s="208" t="s">
        <v>107</v>
      </c>
      <c r="C93" s="204">
        <f>D93+E93+F93</f>
        <v>30505.9</v>
      </c>
      <c r="D93" s="139">
        <v>0</v>
      </c>
      <c r="E93" s="139">
        <v>26234</v>
      </c>
      <c r="F93" s="139">
        <v>4271.9</v>
      </c>
      <c r="G93" s="139">
        <f>H93+I93+J93</f>
        <v>0</v>
      </c>
      <c r="H93" s="139">
        <v>0</v>
      </c>
      <c r="I93" s="139">
        <v>0</v>
      </c>
      <c r="J93" s="139">
        <v>0</v>
      </c>
      <c r="K93" s="111">
        <f t="shared" si="18"/>
        <v>0</v>
      </c>
      <c r="L93" s="111">
        <v>0</v>
      </c>
      <c r="M93" s="111">
        <f>I93/E93*100</f>
        <v>0</v>
      </c>
      <c r="N93" s="111">
        <v>0</v>
      </c>
      <c r="O93" s="207" t="s">
        <v>154</v>
      </c>
    </row>
    <row r="94" spans="1:15" ht="112.5" customHeight="1">
      <c r="A94" s="168"/>
      <c r="B94" s="208"/>
      <c r="C94" s="204"/>
      <c r="D94" s="139"/>
      <c r="E94" s="139"/>
      <c r="F94" s="139"/>
      <c r="G94" s="139"/>
      <c r="H94" s="139"/>
      <c r="I94" s="139"/>
      <c r="J94" s="139"/>
      <c r="K94" s="111"/>
      <c r="L94" s="111"/>
      <c r="M94" s="111"/>
      <c r="N94" s="111"/>
      <c r="O94" s="207"/>
    </row>
    <row r="95" spans="1:15" ht="168.75" customHeight="1">
      <c r="A95" s="164">
        <v>10</v>
      </c>
      <c r="B95" s="21" t="s">
        <v>114</v>
      </c>
      <c r="C95" s="22">
        <f>C96</f>
        <v>7372.5</v>
      </c>
      <c r="D95" s="22">
        <f aca="true" t="shared" si="26" ref="D95:J96">D96</f>
        <v>0</v>
      </c>
      <c r="E95" s="22">
        <f t="shared" si="26"/>
        <v>7372.5</v>
      </c>
      <c r="F95" s="22">
        <f t="shared" si="26"/>
        <v>0</v>
      </c>
      <c r="G95" s="22">
        <f t="shared" si="26"/>
        <v>7372.5</v>
      </c>
      <c r="H95" s="22">
        <f t="shared" si="26"/>
        <v>0</v>
      </c>
      <c r="I95" s="22">
        <f t="shared" si="26"/>
        <v>7372.5</v>
      </c>
      <c r="J95" s="22">
        <f t="shared" si="26"/>
        <v>0</v>
      </c>
      <c r="K95" s="22">
        <f>G95/C95*100</f>
        <v>100</v>
      </c>
      <c r="L95" s="22">
        <v>0</v>
      </c>
      <c r="M95" s="22">
        <f>I95/E95*100</f>
        <v>100</v>
      </c>
      <c r="N95" s="22">
        <v>0</v>
      </c>
      <c r="O95" s="23"/>
    </row>
    <row r="96" spans="1:15" ht="102" customHeight="1">
      <c r="A96" s="165"/>
      <c r="B96" s="25" t="s">
        <v>115</v>
      </c>
      <c r="C96" s="26">
        <f>C97</f>
        <v>7372.5</v>
      </c>
      <c r="D96" s="26">
        <f t="shared" si="26"/>
        <v>0</v>
      </c>
      <c r="E96" s="26">
        <f t="shared" si="26"/>
        <v>7372.5</v>
      </c>
      <c r="F96" s="26">
        <f t="shared" si="26"/>
        <v>0</v>
      </c>
      <c r="G96" s="26">
        <f t="shared" si="26"/>
        <v>7372.5</v>
      </c>
      <c r="H96" s="26">
        <f t="shared" si="26"/>
        <v>0</v>
      </c>
      <c r="I96" s="26">
        <f t="shared" si="26"/>
        <v>7372.5</v>
      </c>
      <c r="J96" s="26">
        <f t="shared" si="26"/>
        <v>0</v>
      </c>
      <c r="K96" s="26">
        <f>G96/C96*100</f>
        <v>100</v>
      </c>
      <c r="L96" s="26">
        <v>0</v>
      </c>
      <c r="M96" s="26">
        <f>I96/E96*100</f>
        <v>100</v>
      </c>
      <c r="N96" s="26">
        <v>0</v>
      </c>
      <c r="O96" s="35"/>
    </row>
    <row r="97" spans="1:15" ht="112.5" customHeight="1">
      <c r="A97" s="165"/>
      <c r="B97" s="208" t="s">
        <v>116</v>
      </c>
      <c r="C97" s="204">
        <f>D97+E97+F97</f>
        <v>7372.5</v>
      </c>
      <c r="D97" s="204">
        <v>0</v>
      </c>
      <c r="E97" s="204">
        <v>7372.5</v>
      </c>
      <c r="F97" s="204">
        <v>0</v>
      </c>
      <c r="G97" s="204">
        <f>H97+I97+J97</f>
        <v>7372.5</v>
      </c>
      <c r="H97" s="204">
        <v>0</v>
      </c>
      <c r="I97" s="204">
        <v>7372.5</v>
      </c>
      <c r="J97" s="204">
        <v>0</v>
      </c>
      <c r="K97" s="111">
        <f>G97/C97*100</f>
        <v>100</v>
      </c>
      <c r="L97" s="111">
        <v>0</v>
      </c>
      <c r="M97" s="111">
        <f>I97/E97*100</f>
        <v>100</v>
      </c>
      <c r="N97" s="111">
        <v>0</v>
      </c>
      <c r="O97" s="207" t="s">
        <v>182</v>
      </c>
    </row>
    <row r="98" spans="1:15" ht="348" customHeight="1">
      <c r="A98" s="165"/>
      <c r="B98" s="208"/>
      <c r="C98" s="204"/>
      <c r="D98" s="204"/>
      <c r="E98" s="204"/>
      <c r="F98" s="204"/>
      <c r="G98" s="204"/>
      <c r="H98" s="204"/>
      <c r="I98" s="204"/>
      <c r="J98" s="204"/>
      <c r="K98" s="111"/>
      <c r="L98" s="111"/>
      <c r="M98" s="111"/>
      <c r="N98" s="111"/>
      <c r="O98" s="207"/>
    </row>
    <row r="99" spans="1:15" ht="85.5" customHeight="1">
      <c r="A99" s="33"/>
      <c r="B99" s="38" t="s">
        <v>28</v>
      </c>
      <c r="C99" s="39">
        <f>D99+E99+F99</f>
        <v>1363312.3</v>
      </c>
      <c r="D99" s="40">
        <f>D8+D13+D32+D47+D59+D65+D70+D82+D89+D95</f>
        <v>101636.7</v>
      </c>
      <c r="E99" s="40">
        <f>E8+E13+E32+E47+E59+E65+E70+E82+E89+E95</f>
        <v>1245077.5</v>
      </c>
      <c r="F99" s="40">
        <f>F8+F13+F32+F47+F59+F65+F70+F82+F89+F95</f>
        <v>16598.1</v>
      </c>
      <c r="G99" s="39">
        <f>H99+I99+J99</f>
        <v>984129.8999999999</v>
      </c>
      <c r="H99" s="40">
        <f>H8+H13+H32+H47+H59+H65+H70+H82+H89+H95</f>
        <v>62738.00000000001</v>
      </c>
      <c r="I99" s="40">
        <f>I8+I13+I32+I47+I59+I65+I70+I82+I89+I95</f>
        <v>914946.5999999999</v>
      </c>
      <c r="J99" s="40">
        <f>J8+J13+J32+J47+J59+J65+J70+J82+J89+J95</f>
        <v>6445.3</v>
      </c>
      <c r="K99" s="41">
        <f>G99/C99*100</f>
        <v>72.18668092409933</v>
      </c>
      <c r="L99" s="41">
        <f>H99/D99*100</f>
        <v>61.72770269007161</v>
      </c>
      <c r="M99" s="41">
        <f>I99/E99*100</f>
        <v>73.48511237252299</v>
      </c>
      <c r="N99" s="41">
        <f>J99/F99*100</f>
        <v>38.83155300907936</v>
      </c>
      <c r="O99" s="42"/>
    </row>
    <row r="100" spans="1:15" s="1" customFormat="1" ht="66.75" customHeight="1">
      <c r="A100" s="159" t="s">
        <v>31</v>
      </c>
      <c r="B100" s="160"/>
      <c r="C100" s="160"/>
      <c r="D100" s="160"/>
      <c r="E100" s="160"/>
      <c r="F100" s="160"/>
      <c r="G100" s="160"/>
      <c r="H100" s="160"/>
      <c r="I100" s="160"/>
      <c r="J100" s="160"/>
      <c r="K100" s="160"/>
      <c r="L100" s="160"/>
      <c r="M100" s="160"/>
      <c r="N100" s="160"/>
      <c r="O100" s="160"/>
    </row>
    <row r="101" spans="1:15" s="1" customFormat="1" ht="108" customHeight="1">
      <c r="A101" s="135">
        <v>1</v>
      </c>
      <c r="B101" s="43" t="s">
        <v>8</v>
      </c>
      <c r="C101" s="44">
        <f>C102</f>
        <v>45556.4</v>
      </c>
      <c r="D101" s="44">
        <f aca="true" t="shared" si="27" ref="D101:J101">D102</f>
        <v>8954</v>
      </c>
      <c r="E101" s="44">
        <f t="shared" si="27"/>
        <v>32581.8</v>
      </c>
      <c r="F101" s="44">
        <f t="shared" si="27"/>
        <v>4020.6</v>
      </c>
      <c r="G101" s="44">
        <f t="shared" si="27"/>
        <v>15815.199999999999</v>
      </c>
      <c r="H101" s="44">
        <f t="shared" si="27"/>
        <v>8954</v>
      </c>
      <c r="I101" s="44">
        <f t="shared" si="27"/>
        <v>4922.500000000001</v>
      </c>
      <c r="J101" s="44">
        <f t="shared" si="27"/>
        <v>1938.7</v>
      </c>
      <c r="K101" s="44">
        <f>G101/C101*100</f>
        <v>34.715649173332395</v>
      </c>
      <c r="L101" s="44">
        <f aca="true" t="shared" si="28" ref="L101:N102">H101/D101*100</f>
        <v>100</v>
      </c>
      <c r="M101" s="44">
        <f t="shared" si="28"/>
        <v>15.108127850517777</v>
      </c>
      <c r="N101" s="44">
        <f t="shared" si="28"/>
        <v>48.219171267969955</v>
      </c>
      <c r="O101" s="45"/>
    </row>
    <row r="102" spans="1:15" s="1" customFormat="1" ht="71.25" customHeight="1">
      <c r="A102" s="136"/>
      <c r="B102" s="25" t="s">
        <v>32</v>
      </c>
      <c r="C102" s="26">
        <f>C103+C106+C110+C113</f>
        <v>45556.4</v>
      </c>
      <c r="D102" s="26">
        <f aca="true" t="shared" si="29" ref="D102:J102">D103+D106+D110+D113</f>
        <v>8954</v>
      </c>
      <c r="E102" s="26">
        <f t="shared" si="29"/>
        <v>32581.8</v>
      </c>
      <c r="F102" s="26">
        <f t="shared" si="29"/>
        <v>4020.6</v>
      </c>
      <c r="G102" s="26">
        <f t="shared" si="29"/>
        <v>15815.199999999999</v>
      </c>
      <c r="H102" s="26">
        <f t="shared" si="29"/>
        <v>8954</v>
      </c>
      <c r="I102" s="26">
        <f t="shared" si="29"/>
        <v>4922.500000000001</v>
      </c>
      <c r="J102" s="26">
        <f t="shared" si="29"/>
        <v>1938.7</v>
      </c>
      <c r="K102" s="26">
        <f>K103+K106+K110+K113</f>
        <v>200</v>
      </c>
      <c r="L102" s="26">
        <f t="shared" si="28"/>
        <v>100</v>
      </c>
      <c r="M102" s="26">
        <f t="shared" si="28"/>
        <v>15.108127850517777</v>
      </c>
      <c r="N102" s="26">
        <f t="shared" si="28"/>
        <v>48.219171267969955</v>
      </c>
      <c r="O102" s="27"/>
    </row>
    <row r="103" spans="1:15" s="1" customFormat="1" ht="409.5" customHeight="1">
      <c r="A103" s="136"/>
      <c r="B103" s="116" t="s">
        <v>69</v>
      </c>
      <c r="C103" s="106">
        <f>C105</f>
        <v>9030.6</v>
      </c>
      <c r="D103" s="106">
        <f aca="true" t="shared" si="30" ref="D103:J103">D105</f>
        <v>5833.8</v>
      </c>
      <c r="E103" s="106">
        <f t="shared" si="30"/>
        <v>1842.2</v>
      </c>
      <c r="F103" s="106">
        <f t="shared" si="30"/>
        <v>1354.6</v>
      </c>
      <c r="G103" s="106">
        <f t="shared" si="30"/>
        <v>9030.6</v>
      </c>
      <c r="H103" s="106">
        <f t="shared" si="30"/>
        <v>5833.8</v>
      </c>
      <c r="I103" s="106">
        <f t="shared" si="30"/>
        <v>1842.2</v>
      </c>
      <c r="J103" s="106">
        <f t="shared" si="30"/>
        <v>1354.6</v>
      </c>
      <c r="K103" s="112">
        <f>G103/C103*100</f>
        <v>100</v>
      </c>
      <c r="L103" s="112">
        <f>H103/D103*100</f>
        <v>100</v>
      </c>
      <c r="M103" s="112">
        <f>I103/E103*100</f>
        <v>100</v>
      </c>
      <c r="N103" s="112">
        <f>J103/F103*100</f>
        <v>100</v>
      </c>
      <c r="O103" s="108"/>
    </row>
    <row r="104" spans="1:15" s="1" customFormat="1" ht="50.25" customHeight="1">
      <c r="A104" s="136"/>
      <c r="B104" s="117"/>
      <c r="C104" s="107"/>
      <c r="D104" s="107"/>
      <c r="E104" s="107"/>
      <c r="F104" s="107"/>
      <c r="G104" s="107"/>
      <c r="H104" s="107"/>
      <c r="I104" s="107"/>
      <c r="J104" s="107"/>
      <c r="K104" s="113"/>
      <c r="L104" s="113"/>
      <c r="M104" s="113"/>
      <c r="N104" s="113"/>
      <c r="O104" s="110"/>
    </row>
    <row r="105" spans="1:15" s="1" customFormat="1" ht="315" customHeight="1">
      <c r="A105" s="136"/>
      <c r="B105" s="72" t="s">
        <v>23</v>
      </c>
      <c r="C105" s="70">
        <f>D105+E105+F105</f>
        <v>9030.6</v>
      </c>
      <c r="D105" s="71">
        <v>5833.8</v>
      </c>
      <c r="E105" s="71">
        <v>1842.2</v>
      </c>
      <c r="F105" s="71">
        <v>1354.6</v>
      </c>
      <c r="G105" s="70">
        <f>H105+I105+J105</f>
        <v>9030.6</v>
      </c>
      <c r="H105" s="71">
        <v>5833.8</v>
      </c>
      <c r="I105" s="71">
        <v>1842.2</v>
      </c>
      <c r="J105" s="71">
        <v>1354.6</v>
      </c>
      <c r="K105" s="82">
        <f>G105/C105*100</f>
        <v>100</v>
      </c>
      <c r="L105" s="82">
        <f>H105/D105*100</f>
        <v>100</v>
      </c>
      <c r="M105" s="82">
        <f>I105/E105*100</f>
        <v>100</v>
      </c>
      <c r="N105" s="82">
        <f>J105/F105*100</f>
        <v>100</v>
      </c>
      <c r="O105" s="83" t="s">
        <v>183</v>
      </c>
    </row>
    <row r="106" spans="1:15" s="1" customFormat="1" ht="361.5" customHeight="1">
      <c r="A106" s="136"/>
      <c r="B106" s="46" t="s">
        <v>84</v>
      </c>
      <c r="C106" s="12">
        <f>C107+C108</f>
        <v>4149.5</v>
      </c>
      <c r="D106" s="12">
        <f aca="true" t="shared" si="31" ref="D106:J106">D107+D108</f>
        <v>2870.2</v>
      </c>
      <c r="E106" s="12">
        <f t="shared" si="31"/>
        <v>906.4000000000001</v>
      </c>
      <c r="F106" s="12">
        <f t="shared" si="31"/>
        <v>372.9</v>
      </c>
      <c r="G106" s="12">
        <f t="shared" si="31"/>
        <v>4149.5</v>
      </c>
      <c r="H106" s="12">
        <f t="shared" si="31"/>
        <v>2870.2</v>
      </c>
      <c r="I106" s="12">
        <f t="shared" si="31"/>
        <v>906.4000000000001</v>
      </c>
      <c r="J106" s="12">
        <f t="shared" si="31"/>
        <v>372.9</v>
      </c>
      <c r="K106" s="82">
        <f>G106/C106*100</f>
        <v>100</v>
      </c>
      <c r="L106" s="87">
        <f aca="true" t="shared" si="32" ref="L106:N107">H106/D106*100</f>
        <v>100</v>
      </c>
      <c r="M106" s="87">
        <f t="shared" si="32"/>
        <v>100</v>
      </c>
      <c r="N106" s="87">
        <f t="shared" si="32"/>
        <v>100</v>
      </c>
      <c r="O106" s="11"/>
    </row>
    <row r="107" spans="1:15" s="1" customFormat="1" ht="253.5" customHeight="1">
      <c r="A107" s="136"/>
      <c r="B107" s="72" t="s">
        <v>16</v>
      </c>
      <c r="C107" s="70">
        <f>D107+E107+F107</f>
        <v>2600</v>
      </c>
      <c r="D107" s="71">
        <v>1857.4</v>
      </c>
      <c r="E107" s="71">
        <v>586.6</v>
      </c>
      <c r="F107" s="71">
        <v>156</v>
      </c>
      <c r="G107" s="70">
        <f>H107+I107+J107</f>
        <v>2600</v>
      </c>
      <c r="H107" s="71">
        <v>1857.4</v>
      </c>
      <c r="I107" s="71">
        <v>586.6</v>
      </c>
      <c r="J107" s="71">
        <v>156</v>
      </c>
      <c r="K107" s="82">
        <f>G107/C107*100</f>
        <v>100</v>
      </c>
      <c r="L107" s="82">
        <f t="shared" si="32"/>
        <v>100</v>
      </c>
      <c r="M107" s="82">
        <f t="shared" si="32"/>
        <v>100</v>
      </c>
      <c r="N107" s="82">
        <f t="shared" si="32"/>
        <v>100</v>
      </c>
      <c r="O107" s="83" t="s">
        <v>122</v>
      </c>
    </row>
    <row r="108" spans="1:15" s="1" customFormat="1" ht="409.5" customHeight="1">
      <c r="A108" s="136"/>
      <c r="B108" s="116" t="s">
        <v>22</v>
      </c>
      <c r="C108" s="106">
        <f>D108+E108+F108</f>
        <v>1549.5</v>
      </c>
      <c r="D108" s="143">
        <v>1012.8</v>
      </c>
      <c r="E108" s="143">
        <v>319.8</v>
      </c>
      <c r="F108" s="143">
        <v>216.9</v>
      </c>
      <c r="G108" s="106">
        <f>H108+I108+J108</f>
        <v>1549.5</v>
      </c>
      <c r="H108" s="143">
        <v>1012.8</v>
      </c>
      <c r="I108" s="143">
        <v>319.8</v>
      </c>
      <c r="J108" s="143">
        <v>216.9</v>
      </c>
      <c r="K108" s="112">
        <f>G108/C108*100</f>
        <v>100</v>
      </c>
      <c r="L108" s="112">
        <f>H108/D108*100</f>
        <v>100</v>
      </c>
      <c r="M108" s="112">
        <f>I108/E108*100</f>
        <v>100</v>
      </c>
      <c r="N108" s="112">
        <f>J108/F108*100</f>
        <v>100</v>
      </c>
      <c r="O108" s="108" t="s">
        <v>148</v>
      </c>
    </row>
    <row r="109" spans="1:15" s="1" customFormat="1" ht="70.5" customHeight="1">
      <c r="A109" s="136"/>
      <c r="B109" s="117"/>
      <c r="C109" s="107"/>
      <c r="D109" s="145"/>
      <c r="E109" s="145"/>
      <c r="F109" s="145"/>
      <c r="G109" s="107"/>
      <c r="H109" s="145"/>
      <c r="I109" s="145"/>
      <c r="J109" s="145"/>
      <c r="K109" s="113"/>
      <c r="L109" s="113"/>
      <c r="M109" s="113"/>
      <c r="N109" s="113"/>
      <c r="O109" s="110"/>
    </row>
    <row r="110" spans="1:15" s="1" customFormat="1" ht="165.75" customHeight="1">
      <c r="A110" s="136"/>
      <c r="B110" s="151" t="s">
        <v>124</v>
      </c>
      <c r="C110" s="106">
        <f>C112</f>
        <v>31994</v>
      </c>
      <c r="D110" s="106">
        <f aca="true" t="shared" si="33" ref="D110:J110">D112</f>
        <v>0</v>
      </c>
      <c r="E110" s="106">
        <f t="shared" si="33"/>
        <v>29754.4</v>
      </c>
      <c r="F110" s="106">
        <f t="shared" si="33"/>
        <v>2239.6</v>
      </c>
      <c r="G110" s="106">
        <f t="shared" si="33"/>
        <v>2252.7999999999997</v>
      </c>
      <c r="H110" s="106">
        <f t="shared" si="33"/>
        <v>0</v>
      </c>
      <c r="I110" s="106">
        <f t="shared" si="33"/>
        <v>2095.1</v>
      </c>
      <c r="J110" s="106">
        <f t="shared" si="33"/>
        <v>157.7</v>
      </c>
      <c r="K110" s="106">
        <v>0</v>
      </c>
      <c r="L110" s="112">
        <v>0</v>
      </c>
      <c r="M110" s="112">
        <f>I110/E110*100</f>
        <v>7.041311537117199</v>
      </c>
      <c r="N110" s="112">
        <f>J110/F110*100</f>
        <v>7.041435970709055</v>
      </c>
      <c r="O110" s="135"/>
    </row>
    <row r="111" spans="1:15" s="1" customFormat="1" ht="409.5" customHeight="1">
      <c r="A111" s="136"/>
      <c r="B111" s="155"/>
      <c r="C111" s="107"/>
      <c r="D111" s="107"/>
      <c r="E111" s="107"/>
      <c r="F111" s="107"/>
      <c r="G111" s="107"/>
      <c r="H111" s="107"/>
      <c r="I111" s="107"/>
      <c r="J111" s="107"/>
      <c r="K111" s="107"/>
      <c r="L111" s="113"/>
      <c r="M111" s="113"/>
      <c r="N111" s="113"/>
      <c r="O111" s="206"/>
    </row>
    <row r="112" spans="1:15" s="1" customFormat="1" ht="373.5" customHeight="1">
      <c r="A112" s="206"/>
      <c r="B112" s="72" t="s">
        <v>17</v>
      </c>
      <c r="C112" s="70">
        <f>D112+E112+F112</f>
        <v>31994</v>
      </c>
      <c r="D112" s="71">
        <v>0</v>
      </c>
      <c r="E112" s="71">
        <v>29754.4</v>
      </c>
      <c r="F112" s="71">
        <v>2239.6</v>
      </c>
      <c r="G112" s="70">
        <f>H112+I112+J112</f>
        <v>2252.7999999999997</v>
      </c>
      <c r="H112" s="71">
        <v>0</v>
      </c>
      <c r="I112" s="71">
        <v>2095.1</v>
      </c>
      <c r="J112" s="71">
        <v>157.7</v>
      </c>
      <c r="K112" s="82">
        <f>G112/C112*100</f>
        <v>7.041320247546413</v>
      </c>
      <c r="L112" s="82">
        <v>0</v>
      </c>
      <c r="M112" s="82">
        <f>I112/E112*100</f>
        <v>7.041311537117199</v>
      </c>
      <c r="N112" s="82">
        <f>J112/F112*100</f>
        <v>7.041435970709055</v>
      </c>
      <c r="O112" s="83" t="s">
        <v>123</v>
      </c>
    </row>
    <row r="113" spans="1:15" s="1" customFormat="1" ht="319.5" customHeight="1">
      <c r="A113" s="135"/>
      <c r="B113" s="77" t="s">
        <v>149</v>
      </c>
      <c r="C113" s="70">
        <f>C114</f>
        <v>382.3</v>
      </c>
      <c r="D113" s="70">
        <f aca="true" t="shared" si="34" ref="D113:J113">D114</f>
        <v>250</v>
      </c>
      <c r="E113" s="70">
        <f t="shared" si="34"/>
        <v>78.8</v>
      </c>
      <c r="F113" s="70">
        <f t="shared" si="34"/>
        <v>53.5</v>
      </c>
      <c r="G113" s="70">
        <f t="shared" si="34"/>
        <v>382.3</v>
      </c>
      <c r="H113" s="70">
        <f t="shared" si="34"/>
        <v>250</v>
      </c>
      <c r="I113" s="70">
        <f t="shared" si="34"/>
        <v>78.8</v>
      </c>
      <c r="J113" s="70">
        <f t="shared" si="34"/>
        <v>53.5</v>
      </c>
      <c r="K113" s="70">
        <v>0</v>
      </c>
      <c r="L113" s="82">
        <f aca="true" t="shared" si="35" ref="L113:N115">H113/D113*100</f>
        <v>100</v>
      </c>
      <c r="M113" s="82">
        <f t="shared" si="35"/>
        <v>100</v>
      </c>
      <c r="N113" s="82">
        <f t="shared" si="35"/>
        <v>100</v>
      </c>
      <c r="O113" s="100"/>
    </row>
    <row r="114" spans="1:15" s="1" customFormat="1" ht="409.5" customHeight="1">
      <c r="A114" s="136"/>
      <c r="B114" s="72" t="s">
        <v>22</v>
      </c>
      <c r="C114" s="70">
        <f>D114+E114+F114</f>
        <v>382.3</v>
      </c>
      <c r="D114" s="71">
        <v>250</v>
      </c>
      <c r="E114" s="71">
        <v>78.8</v>
      </c>
      <c r="F114" s="71">
        <v>53.5</v>
      </c>
      <c r="G114" s="70">
        <f>H114+I114+J114</f>
        <v>382.3</v>
      </c>
      <c r="H114" s="71">
        <v>250</v>
      </c>
      <c r="I114" s="71">
        <v>78.8</v>
      </c>
      <c r="J114" s="71">
        <v>53.5</v>
      </c>
      <c r="K114" s="82">
        <f aca="true" t="shared" si="36" ref="K114:K119">G114/C114*100</f>
        <v>100</v>
      </c>
      <c r="L114" s="82">
        <f t="shared" si="35"/>
        <v>100</v>
      </c>
      <c r="M114" s="82">
        <f t="shared" si="35"/>
        <v>100</v>
      </c>
      <c r="N114" s="82">
        <f t="shared" si="35"/>
        <v>100</v>
      </c>
      <c r="O114" s="83" t="s">
        <v>150</v>
      </c>
    </row>
    <row r="115" spans="1:15" s="52" customFormat="1" ht="229.5" customHeight="1">
      <c r="A115" s="158">
        <v>2</v>
      </c>
      <c r="B115" s="43" t="s">
        <v>6</v>
      </c>
      <c r="C115" s="101">
        <f>C116</f>
        <v>3986.647</v>
      </c>
      <c r="D115" s="101">
        <f aca="true" t="shared" si="37" ref="D115:J115">D116</f>
        <v>1475</v>
      </c>
      <c r="E115" s="101">
        <f t="shared" si="37"/>
        <v>1766.1</v>
      </c>
      <c r="F115" s="101">
        <f t="shared" si="37"/>
        <v>745.547</v>
      </c>
      <c r="G115" s="101">
        <f t="shared" si="37"/>
        <v>3454.9</v>
      </c>
      <c r="H115" s="101">
        <f t="shared" si="37"/>
        <v>1475</v>
      </c>
      <c r="I115" s="101">
        <f t="shared" si="37"/>
        <v>1526.9</v>
      </c>
      <c r="J115" s="101">
        <f t="shared" si="37"/>
        <v>453</v>
      </c>
      <c r="K115" s="44">
        <f t="shared" si="36"/>
        <v>86.66179874967611</v>
      </c>
      <c r="L115" s="44">
        <f t="shared" si="35"/>
        <v>100</v>
      </c>
      <c r="M115" s="44">
        <f t="shared" si="35"/>
        <v>86.45603306721024</v>
      </c>
      <c r="N115" s="44">
        <f t="shared" si="35"/>
        <v>60.76075686710563</v>
      </c>
      <c r="O115" s="102"/>
    </row>
    <row r="116" spans="1:15" s="52" customFormat="1" ht="84" customHeight="1">
      <c r="A116" s="158"/>
      <c r="B116" s="25" t="s">
        <v>73</v>
      </c>
      <c r="C116" s="26">
        <f>C117</f>
        <v>3986.647</v>
      </c>
      <c r="D116" s="26">
        <f aca="true" t="shared" si="38" ref="D116:J116">D117</f>
        <v>1475</v>
      </c>
      <c r="E116" s="26">
        <f t="shared" si="38"/>
        <v>1766.1</v>
      </c>
      <c r="F116" s="26">
        <f t="shared" si="38"/>
        <v>745.547</v>
      </c>
      <c r="G116" s="26">
        <f t="shared" si="38"/>
        <v>3454.9</v>
      </c>
      <c r="H116" s="26">
        <f t="shared" si="38"/>
        <v>1475</v>
      </c>
      <c r="I116" s="26">
        <f t="shared" si="38"/>
        <v>1526.9</v>
      </c>
      <c r="J116" s="26">
        <f t="shared" si="38"/>
        <v>453</v>
      </c>
      <c r="K116" s="26">
        <f t="shared" si="36"/>
        <v>86.66179874967611</v>
      </c>
      <c r="L116" s="26">
        <f aca="true" t="shared" si="39" ref="L116:N118">H116/D116*100</f>
        <v>100</v>
      </c>
      <c r="M116" s="26">
        <f t="shared" si="39"/>
        <v>86.45603306721024</v>
      </c>
      <c r="N116" s="26">
        <f t="shared" si="39"/>
        <v>60.76075686710563</v>
      </c>
      <c r="O116" s="27"/>
    </row>
    <row r="117" spans="1:15" s="1" customFormat="1" ht="278.25" customHeight="1">
      <c r="A117" s="158"/>
      <c r="B117" s="48" t="s">
        <v>74</v>
      </c>
      <c r="C117" s="32">
        <f>C118+C119</f>
        <v>3986.647</v>
      </c>
      <c r="D117" s="32">
        <f aca="true" t="shared" si="40" ref="D117:J117">D118+D119</f>
        <v>1475</v>
      </c>
      <c r="E117" s="32">
        <f t="shared" si="40"/>
        <v>1766.1</v>
      </c>
      <c r="F117" s="32">
        <f t="shared" si="40"/>
        <v>745.547</v>
      </c>
      <c r="G117" s="32">
        <f t="shared" si="40"/>
        <v>3454.9</v>
      </c>
      <c r="H117" s="32">
        <f t="shared" si="40"/>
        <v>1475</v>
      </c>
      <c r="I117" s="32">
        <f t="shared" si="40"/>
        <v>1526.9</v>
      </c>
      <c r="J117" s="32">
        <f t="shared" si="40"/>
        <v>453</v>
      </c>
      <c r="K117" s="87">
        <f t="shared" si="36"/>
        <v>86.66179874967611</v>
      </c>
      <c r="L117" s="87">
        <f t="shared" si="39"/>
        <v>100</v>
      </c>
      <c r="M117" s="87">
        <f t="shared" si="39"/>
        <v>86.45603306721024</v>
      </c>
      <c r="N117" s="87">
        <f t="shared" si="39"/>
        <v>60.76075686710563</v>
      </c>
      <c r="O117" s="49"/>
    </row>
    <row r="118" spans="1:15" s="1" customFormat="1" ht="408.75" customHeight="1">
      <c r="A118" s="158"/>
      <c r="B118" s="77" t="s">
        <v>16</v>
      </c>
      <c r="C118" s="69">
        <f>D118+E118+F118</f>
        <v>1600.647</v>
      </c>
      <c r="D118" s="76">
        <v>1475</v>
      </c>
      <c r="E118" s="76">
        <v>61.5</v>
      </c>
      <c r="F118" s="76">
        <v>64.147</v>
      </c>
      <c r="G118" s="76">
        <f>H118+I118+J118</f>
        <v>1600.4</v>
      </c>
      <c r="H118" s="76">
        <v>1475</v>
      </c>
      <c r="I118" s="76">
        <v>61.5</v>
      </c>
      <c r="J118" s="76">
        <v>63.9</v>
      </c>
      <c r="K118" s="82">
        <f t="shared" si="36"/>
        <v>99.98456874001576</v>
      </c>
      <c r="L118" s="82">
        <f t="shared" si="39"/>
        <v>100</v>
      </c>
      <c r="M118" s="82">
        <f t="shared" si="39"/>
        <v>100</v>
      </c>
      <c r="N118" s="82">
        <f t="shared" si="39"/>
        <v>99.61494691879588</v>
      </c>
      <c r="O118" s="68" t="s">
        <v>179</v>
      </c>
    </row>
    <row r="119" spans="1:15" s="1" customFormat="1" ht="147.75" customHeight="1">
      <c r="A119" s="158"/>
      <c r="B119" s="151" t="s">
        <v>19</v>
      </c>
      <c r="C119" s="153">
        <f>D119+E119+F119</f>
        <v>2386</v>
      </c>
      <c r="D119" s="141">
        <v>0</v>
      </c>
      <c r="E119" s="141">
        <v>1704.6</v>
      </c>
      <c r="F119" s="141">
        <v>681.4</v>
      </c>
      <c r="G119" s="141">
        <f>H119+I119+J119</f>
        <v>1854.5</v>
      </c>
      <c r="H119" s="141">
        <v>0</v>
      </c>
      <c r="I119" s="141">
        <v>1465.4</v>
      </c>
      <c r="J119" s="141">
        <v>389.1</v>
      </c>
      <c r="K119" s="112">
        <f t="shared" si="36"/>
        <v>77.72422464375524</v>
      </c>
      <c r="L119" s="112">
        <v>0</v>
      </c>
      <c r="M119" s="112">
        <f>I119/E119*100</f>
        <v>85.96738237709728</v>
      </c>
      <c r="N119" s="112">
        <f>J119/F119*100</f>
        <v>57.10302318755504</v>
      </c>
      <c r="O119" s="149" t="s">
        <v>139</v>
      </c>
    </row>
    <row r="120" spans="1:15" s="1" customFormat="1" ht="333.75" customHeight="1">
      <c r="A120" s="158"/>
      <c r="B120" s="152"/>
      <c r="C120" s="154"/>
      <c r="D120" s="142"/>
      <c r="E120" s="142"/>
      <c r="F120" s="142"/>
      <c r="G120" s="142"/>
      <c r="H120" s="142"/>
      <c r="I120" s="142"/>
      <c r="J120" s="142"/>
      <c r="K120" s="115"/>
      <c r="L120" s="115"/>
      <c r="M120" s="115"/>
      <c r="N120" s="115"/>
      <c r="O120" s="150"/>
    </row>
    <row r="121" spans="1:15" s="1" customFormat="1" ht="126.75" customHeight="1">
      <c r="A121" s="135">
        <v>3</v>
      </c>
      <c r="B121" s="43" t="s">
        <v>92</v>
      </c>
      <c r="C121" s="44">
        <f>C122</f>
        <v>116601.4</v>
      </c>
      <c r="D121" s="44">
        <f aca="true" t="shared" si="41" ref="D121:J121">D122</f>
        <v>0</v>
      </c>
      <c r="E121" s="44">
        <f t="shared" si="41"/>
        <v>109993.1</v>
      </c>
      <c r="F121" s="44">
        <f t="shared" si="41"/>
        <v>6608.3</v>
      </c>
      <c r="G121" s="44">
        <f t="shared" si="41"/>
        <v>65105.3</v>
      </c>
      <c r="H121" s="44">
        <f t="shared" si="41"/>
        <v>0</v>
      </c>
      <c r="I121" s="44">
        <f t="shared" si="41"/>
        <v>61583.3</v>
      </c>
      <c r="J121" s="44">
        <f t="shared" si="41"/>
        <v>3522</v>
      </c>
      <c r="K121" s="44">
        <f>G121/C121*100</f>
        <v>55.83577898721628</v>
      </c>
      <c r="L121" s="44">
        <v>0</v>
      </c>
      <c r="M121" s="44">
        <f aca="true" t="shared" si="42" ref="K121:N124">I121/E121*100</f>
        <v>55.988330177074744</v>
      </c>
      <c r="N121" s="44">
        <f t="shared" si="42"/>
        <v>53.296611836629694</v>
      </c>
      <c r="O121" s="45"/>
    </row>
    <row r="122" spans="1:15" s="1" customFormat="1" ht="172.5" customHeight="1">
      <c r="A122" s="136"/>
      <c r="B122" s="25" t="s">
        <v>38</v>
      </c>
      <c r="C122" s="26">
        <f>C123</f>
        <v>116601.4</v>
      </c>
      <c r="D122" s="26">
        <f aca="true" t="shared" si="43" ref="D122:J122">D123</f>
        <v>0</v>
      </c>
      <c r="E122" s="26">
        <f t="shared" si="43"/>
        <v>109993.1</v>
      </c>
      <c r="F122" s="26">
        <f t="shared" si="43"/>
        <v>6608.3</v>
      </c>
      <c r="G122" s="26">
        <f t="shared" si="43"/>
        <v>65105.3</v>
      </c>
      <c r="H122" s="26">
        <f t="shared" si="43"/>
        <v>0</v>
      </c>
      <c r="I122" s="26">
        <f t="shared" si="43"/>
        <v>61583.3</v>
      </c>
      <c r="J122" s="26">
        <f t="shared" si="43"/>
        <v>3522</v>
      </c>
      <c r="K122" s="26">
        <f>G122/C122*100</f>
        <v>55.83577898721628</v>
      </c>
      <c r="L122" s="26">
        <v>0</v>
      </c>
      <c r="M122" s="26">
        <f t="shared" si="42"/>
        <v>55.988330177074744</v>
      </c>
      <c r="N122" s="26">
        <f t="shared" si="42"/>
        <v>53.296611836629694</v>
      </c>
      <c r="O122" s="27"/>
    </row>
    <row r="123" spans="1:15" s="1" customFormat="1" ht="158.25" customHeight="1">
      <c r="A123" s="136"/>
      <c r="B123" s="96" t="s">
        <v>47</v>
      </c>
      <c r="C123" s="87">
        <f>C124+C126+C128+C130+C132+C133+C135+C137+C138+C141</f>
        <v>116601.4</v>
      </c>
      <c r="D123" s="87">
        <f aca="true" t="shared" si="44" ref="D123:J123">D124+D126+D128+D130+D132+D133+D135+D137+D138+D141</f>
        <v>0</v>
      </c>
      <c r="E123" s="87">
        <f t="shared" si="44"/>
        <v>109993.1</v>
      </c>
      <c r="F123" s="87">
        <f t="shared" si="44"/>
        <v>6608.3</v>
      </c>
      <c r="G123" s="87">
        <f t="shared" si="44"/>
        <v>65105.3</v>
      </c>
      <c r="H123" s="87">
        <f t="shared" si="44"/>
        <v>0</v>
      </c>
      <c r="I123" s="87">
        <f t="shared" si="44"/>
        <v>61583.3</v>
      </c>
      <c r="J123" s="87">
        <f t="shared" si="44"/>
        <v>3522</v>
      </c>
      <c r="K123" s="87">
        <f t="shared" si="42"/>
        <v>55.83577898721628</v>
      </c>
      <c r="L123" s="87">
        <v>0</v>
      </c>
      <c r="M123" s="87">
        <f t="shared" si="42"/>
        <v>55.988330177074744</v>
      </c>
      <c r="N123" s="87">
        <f t="shared" si="42"/>
        <v>53.296611836629694</v>
      </c>
      <c r="O123" s="88"/>
    </row>
    <row r="124" spans="1:16" s="1" customFormat="1" ht="409.5" customHeight="1">
      <c r="A124" s="136"/>
      <c r="B124" s="124" t="s">
        <v>15</v>
      </c>
      <c r="C124" s="112">
        <f>D124+E124+F124</f>
        <v>6340.4</v>
      </c>
      <c r="D124" s="126">
        <v>0</v>
      </c>
      <c r="E124" s="126">
        <v>6150.2</v>
      </c>
      <c r="F124" s="137">
        <v>190.2</v>
      </c>
      <c r="G124" s="137">
        <f>H124+I124+J124</f>
        <v>4937.8</v>
      </c>
      <c r="H124" s="119">
        <v>0</v>
      </c>
      <c r="I124" s="137">
        <v>4789.7</v>
      </c>
      <c r="J124" s="137">
        <v>148.1</v>
      </c>
      <c r="K124" s="112">
        <f>G124/C124*100</f>
        <v>77.87836729543878</v>
      </c>
      <c r="L124" s="112">
        <v>0</v>
      </c>
      <c r="M124" s="112">
        <f t="shared" si="42"/>
        <v>77.87876817014082</v>
      </c>
      <c r="N124" s="112">
        <f t="shared" si="42"/>
        <v>77.86540483701367</v>
      </c>
      <c r="O124" s="108" t="s">
        <v>130</v>
      </c>
      <c r="P124" s="50"/>
    </row>
    <row r="125" spans="1:15" s="1" customFormat="1" ht="178.5" customHeight="1">
      <c r="A125" s="136"/>
      <c r="B125" s="125"/>
      <c r="C125" s="115"/>
      <c r="D125" s="127"/>
      <c r="E125" s="127"/>
      <c r="F125" s="138"/>
      <c r="G125" s="138"/>
      <c r="H125" s="120"/>
      <c r="I125" s="138"/>
      <c r="J125" s="138"/>
      <c r="K125" s="115"/>
      <c r="L125" s="115"/>
      <c r="M125" s="115"/>
      <c r="N125" s="115"/>
      <c r="O125" s="109"/>
    </row>
    <row r="126" spans="1:15" s="1" customFormat="1" ht="409.5" customHeight="1">
      <c r="A126" s="136"/>
      <c r="B126" s="124" t="s">
        <v>16</v>
      </c>
      <c r="C126" s="112">
        <f>D126+E126+F126</f>
        <v>7659.5</v>
      </c>
      <c r="D126" s="126">
        <v>0</v>
      </c>
      <c r="E126" s="126">
        <v>7353.1</v>
      </c>
      <c r="F126" s="137">
        <v>306.4</v>
      </c>
      <c r="G126" s="137">
        <f>H126+I126+J126</f>
        <v>4649.8</v>
      </c>
      <c r="H126" s="119">
        <v>0</v>
      </c>
      <c r="I126" s="137">
        <v>4463.8</v>
      </c>
      <c r="J126" s="137">
        <v>186</v>
      </c>
      <c r="K126" s="112">
        <f>G126/C126*100</f>
        <v>60.706312422481886</v>
      </c>
      <c r="L126" s="112">
        <v>0</v>
      </c>
      <c r="M126" s="112">
        <f>I126/E126*100</f>
        <v>60.70636874243517</v>
      </c>
      <c r="N126" s="112">
        <f>J126/F126*100</f>
        <v>60.70496083550915</v>
      </c>
      <c r="O126" s="108" t="s">
        <v>131</v>
      </c>
    </row>
    <row r="127" spans="1:15" s="1" customFormat="1" ht="59.25" customHeight="1">
      <c r="A127" s="136"/>
      <c r="B127" s="125"/>
      <c r="C127" s="115"/>
      <c r="D127" s="127"/>
      <c r="E127" s="127"/>
      <c r="F127" s="138"/>
      <c r="G127" s="138"/>
      <c r="H127" s="120"/>
      <c r="I127" s="138"/>
      <c r="J127" s="138"/>
      <c r="K127" s="115"/>
      <c r="L127" s="115"/>
      <c r="M127" s="115"/>
      <c r="N127" s="115"/>
      <c r="O127" s="109"/>
    </row>
    <row r="128" spans="1:15" s="1" customFormat="1" ht="409.5" customHeight="1">
      <c r="A128" s="136"/>
      <c r="B128" s="146" t="s">
        <v>18</v>
      </c>
      <c r="C128" s="106">
        <f>D128+E128+F128</f>
        <v>8486.9</v>
      </c>
      <c r="D128" s="126">
        <v>0</v>
      </c>
      <c r="E128" s="126">
        <v>8062.6</v>
      </c>
      <c r="F128" s="137">
        <v>424.3</v>
      </c>
      <c r="G128" s="137">
        <f>H128+I128+J128</f>
        <v>8486.9</v>
      </c>
      <c r="H128" s="126">
        <v>0</v>
      </c>
      <c r="I128" s="137">
        <v>8062.6</v>
      </c>
      <c r="J128" s="137">
        <v>424.3</v>
      </c>
      <c r="K128" s="112">
        <f>G128/C128*100</f>
        <v>100</v>
      </c>
      <c r="L128" s="112">
        <v>0</v>
      </c>
      <c r="M128" s="112">
        <f>I128/E128*100</f>
        <v>100</v>
      </c>
      <c r="N128" s="112">
        <f>J128/F128*100</f>
        <v>100</v>
      </c>
      <c r="O128" s="130" t="s">
        <v>132</v>
      </c>
    </row>
    <row r="129" spans="1:15" s="1" customFormat="1" ht="125.25" customHeight="1">
      <c r="A129" s="136"/>
      <c r="B129" s="147"/>
      <c r="C129" s="148"/>
      <c r="D129" s="127"/>
      <c r="E129" s="127"/>
      <c r="F129" s="138"/>
      <c r="G129" s="138"/>
      <c r="H129" s="127"/>
      <c r="I129" s="138"/>
      <c r="J129" s="138"/>
      <c r="K129" s="115"/>
      <c r="L129" s="115"/>
      <c r="M129" s="115"/>
      <c r="N129" s="115"/>
      <c r="O129" s="130"/>
    </row>
    <row r="130" spans="1:17" s="1" customFormat="1" ht="409.5" customHeight="1">
      <c r="A130" s="136"/>
      <c r="B130" s="124" t="s">
        <v>19</v>
      </c>
      <c r="C130" s="112">
        <f>D130+E130+F130</f>
        <v>11731.2</v>
      </c>
      <c r="D130" s="143">
        <v>0</v>
      </c>
      <c r="E130" s="143">
        <v>11144.6</v>
      </c>
      <c r="F130" s="141">
        <v>586.6</v>
      </c>
      <c r="G130" s="141">
        <f>H130+I130+J130</f>
        <v>10716.3</v>
      </c>
      <c r="H130" s="143">
        <v>0</v>
      </c>
      <c r="I130" s="141">
        <v>10180.5</v>
      </c>
      <c r="J130" s="141">
        <v>535.8</v>
      </c>
      <c r="K130" s="112">
        <f>G130/C130*100</f>
        <v>91.34871112929622</v>
      </c>
      <c r="L130" s="112">
        <v>0</v>
      </c>
      <c r="M130" s="112">
        <f>I130/E130*100</f>
        <v>91.34917359079734</v>
      </c>
      <c r="N130" s="112">
        <f>J130/F130*100</f>
        <v>91.3399249914763</v>
      </c>
      <c r="O130" s="108" t="s">
        <v>136</v>
      </c>
      <c r="Q130" s="50"/>
    </row>
    <row r="131" spans="1:17" s="1" customFormat="1" ht="409.5" customHeight="1">
      <c r="A131" s="136"/>
      <c r="B131" s="125"/>
      <c r="C131" s="115"/>
      <c r="D131" s="144"/>
      <c r="E131" s="144"/>
      <c r="F131" s="142"/>
      <c r="G131" s="142"/>
      <c r="H131" s="144"/>
      <c r="I131" s="142"/>
      <c r="J131" s="142"/>
      <c r="K131" s="115"/>
      <c r="L131" s="115"/>
      <c r="M131" s="115"/>
      <c r="N131" s="115"/>
      <c r="O131" s="109"/>
      <c r="Q131" s="50"/>
    </row>
    <row r="132" spans="1:17" s="1" customFormat="1" ht="409.5" customHeight="1">
      <c r="A132" s="136"/>
      <c r="B132" s="96" t="s">
        <v>7</v>
      </c>
      <c r="C132" s="87">
        <f>D132+E132+F132</f>
        <v>7326.1</v>
      </c>
      <c r="D132" s="47">
        <v>0</v>
      </c>
      <c r="E132" s="47">
        <v>6959.8</v>
      </c>
      <c r="F132" s="80">
        <v>366.3</v>
      </c>
      <c r="G132" s="80">
        <f>H132+I132+J132</f>
        <v>5836.7</v>
      </c>
      <c r="H132" s="47">
        <v>0</v>
      </c>
      <c r="I132" s="80">
        <v>5544.9</v>
      </c>
      <c r="J132" s="80">
        <v>291.8</v>
      </c>
      <c r="K132" s="87">
        <f>G132/C132*100</f>
        <v>79.66994717516823</v>
      </c>
      <c r="L132" s="87">
        <v>0</v>
      </c>
      <c r="M132" s="87">
        <f>I132/E132*100</f>
        <v>79.67039282738008</v>
      </c>
      <c r="N132" s="87">
        <f>J132/F132*100</f>
        <v>79.66147966147966</v>
      </c>
      <c r="O132" s="88" t="s">
        <v>144</v>
      </c>
      <c r="Q132" s="50"/>
    </row>
    <row r="133" spans="1:16" s="1" customFormat="1" ht="409.5" customHeight="1">
      <c r="A133" s="136"/>
      <c r="B133" s="118" t="s">
        <v>20</v>
      </c>
      <c r="C133" s="111">
        <f>D133+E133+F133</f>
        <v>9247.099999999999</v>
      </c>
      <c r="D133" s="131">
        <v>0</v>
      </c>
      <c r="E133" s="131">
        <v>8692.3</v>
      </c>
      <c r="F133" s="140">
        <v>554.8</v>
      </c>
      <c r="G133" s="140">
        <f>H133+I133+J133</f>
        <v>6198.799999999999</v>
      </c>
      <c r="H133" s="131">
        <v>0</v>
      </c>
      <c r="I133" s="140">
        <v>5826.9</v>
      </c>
      <c r="J133" s="140">
        <v>371.9</v>
      </c>
      <c r="K133" s="111">
        <f>G133/C133*100</f>
        <v>67.03507045452088</v>
      </c>
      <c r="L133" s="111">
        <v>0</v>
      </c>
      <c r="M133" s="111">
        <f>I133/E133*100</f>
        <v>67.03519206654165</v>
      </c>
      <c r="N133" s="111">
        <f>J133/F133*100</f>
        <v>67.03316510454218</v>
      </c>
      <c r="O133" s="130" t="s">
        <v>133</v>
      </c>
      <c r="P133" s="50"/>
    </row>
    <row r="134" spans="1:15" s="1" customFormat="1" ht="157.5" customHeight="1">
      <c r="A134" s="136"/>
      <c r="B134" s="118"/>
      <c r="C134" s="111"/>
      <c r="D134" s="131"/>
      <c r="E134" s="131"/>
      <c r="F134" s="140"/>
      <c r="G134" s="140"/>
      <c r="H134" s="131"/>
      <c r="I134" s="140"/>
      <c r="J134" s="140"/>
      <c r="K134" s="111"/>
      <c r="L134" s="111"/>
      <c r="M134" s="111"/>
      <c r="N134" s="111"/>
      <c r="O134" s="130"/>
    </row>
    <row r="135" spans="1:17" s="1" customFormat="1" ht="408.75" customHeight="1">
      <c r="A135" s="136"/>
      <c r="B135" s="118" t="s">
        <v>21</v>
      </c>
      <c r="C135" s="111">
        <f>D135+E135+F135</f>
        <v>6719.799999999999</v>
      </c>
      <c r="D135" s="131">
        <v>0</v>
      </c>
      <c r="E135" s="131">
        <v>6249.4</v>
      </c>
      <c r="F135" s="139">
        <v>470.4</v>
      </c>
      <c r="G135" s="139">
        <f>H135+I135+J135</f>
        <v>4766.099999999999</v>
      </c>
      <c r="H135" s="131">
        <v>0</v>
      </c>
      <c r="I135" s="139">
        <v>4432.4</v>
      </c>
      <c r="J135" s="139">
        <v>333.7</v>
      </c>
      <c r="K135" s="111">
        <f>G135/C135*100</f>
        <v>70.92621804220364</v>
      </c>
      <c r="L135" s="111">
        <v>0</v>
      </c>
      <c r="M135" s="111">
        <f>I135/E135*100</f>
        <v>70.92520882004672</v>
      </c>
      <c r="N135" s="111">
        <f>J135/F135*100</f>
        <v>70.93962585034014</v>
      </c>
      <c r="O135" s="114" t="s">
        <v>134</v>
      </c>
      <c r="P135" s="50"/>
      <c r="Q135" s="51"/>
    </row>
    <row r="136" spans="1:17" s="1" customFormat="1" ht="162" customHeight="1">
      <c r="A136" s="136"/>
      <c r="B136" s="118"/>
      <c r="C136" s="111"/>
      <c r="D136" s="131"/>
      <c r="E136" s="131"/>
      <c r="F136" s="139"/>
      <c r="G136" s="139"/>
      <c r="H136" s="131"/>
      <c r="I136" s="139"/>
      <c r="J136" s="139"/>
      <c r="K136" s="111"/>
      <c r="L136" s="111"/>
      <c r="M136" s="111"/>
      <c r="N136" s="111"/>
      <c r="O136" s="114"/>
      <c r="Q136" s="51"/>
    </row>
    <row r="137" spans="1:16" s="1" customFormat="1" ht="409.5" customHeight="1">
      <c r="A137" s="136"/>
      <c r="B137" s="96" t="s">
        <v>22</v>
      </c>
      <c r="C137" s="87">
        <f>D137+E137+F137</f>
        <v>15575.199999999999</v>
      </c>
      <c r="D137" s="92">
        <v>0</v>
      </c>
      <c r="E137" s="92">
        <v>14484.9</v>
      </c>
      <c r="F137" s="78">
        <v>1090.3</v>
      </c>
      <c r="G137" s="78">
        <f>H137+I137+J137</f>
        <v>12742.4</v>
      </c>
      <c r="H137" s="92">
        <v>0</v>
      </c>
      <c r="I137" s="78">
        <v>11850.5</v>
      </c>
      <c r="J137" s="78">
        <v>891.9</v>
      </c>
      <c r="K137" s="87">
        <f>G137/C137*100</f>
        <v>81.81211156197031</v>
      </c>
      <c r="L137" s="87">
        <v>0</v>
      </c>
      <c r="M137" s="87">
        <f>I137/E137*100</f>
        <v>81.81278434783809</v>
      </c>
      <c r="N137" s="87">
        <f>J137/F137*100</f>
        <v>81.80317343850317</v>
      </c>
      <c r="O137" s="79" t="s">
        <v>135</v>
      </c>
      <c r="P137" s="50"/>
    </row>
    <row r="138" spans="1:15" s="1" customFormat="1" ht="409.5" customHeight="1">
      <c r="A138" s="136"/>
      <c r="B138" s="124" t="s">
        <v>24</v>
      </c>
      <c r="C138" s="112">
        <f>D138+E138+F138</f>
        <v>21356.5</v>
      </c>
      <c r="D138" s="119">
        <v>0</v>
      </c>
      <c r="E138" s="119">
        <v>20288.7</v>
      </c>
      <c r="F138" s="137">
        <v>1067.8</v>
      </c>
      <c r="G138" s="137">
        <f>H138+I138+J138</f>
        <v>6770.5</v>
      </c>
      <c r="H138" s="119">
        <v>0</v>
      </c>
      <c r="I138" s="137">
        <v>6432</v>
      </c>
      <c r="J138" s="137">
        <v>338.5</v>
      </c>
      <c r="K138" s="112">
        <f>G138/C138*100</f>
        <v>31.702292042235385</v>
      </c>
      <c r="L138" s="112">
        <v>0</v>
      </c>
      <c r="M138" s="112">
        <f>I138/E138*100</f>
        <v>31.702376199559364</v>
      </c>
      <c r="N138" s="112">
        <v>0</v>
      </c>
      <c r="O138" s="108" t="s">
        <v>108</v>
      </c>
    </row>
    <row r="139" spans="1:15" s="1" customFormat="1" ht="409.5" customHeight="1">
      <c r="A139" s="136"/>
      <c r="B139" s="125"/>
      <c r="C139" s="115"/>
      <c r="D139" s="120"/>
      <c r="E139" s="120"/>
      <c r="F139" s="138"/>
      <c r="G139" s="138"/>
      <c r="H139" s="120"/>
      <c r="I139" s="138"/>
      <c r="J139" s="138"/>
      <c r="K139" s="115"/>
      <c r="L139" s="115"/>
      <c r="M139" s="115"/>
      <c r="N139" s="115"/>
      <c r="O139" s="109"/>
    </row>
    <row r="140" spans="1:15" s="1" customFormat="1" ht="157.5" customHeight="1">
      <c r="A140" s="136"/>
      <c r="B140" s="125"/>
      <c r="C140" s="115"/>
      <c r="D140" s="120"/>
      <c r="E140" s="120"/>
      <c r="F140" s="138"/>
      <c r="G140" s="138"/>
      <c r="H140" s="120"/>
      <c r="I140" s="138"/>
      <c r="J140" s="138"/>
      <c r="K140" s="115"/>
      <c r="L140" s="115"/>
      <c r="M140" s="115"/>
      <c r="N140" s="115"/>
      <c r="O140" s="109"/>
    </row>
    <row r="141" spans="1:15" s="1" customFormat="1" ht="409.5" customHeight="1">
      <c r="A141" s="136"/>
      <c r="B141" s="95" t="s">
        <v>23</v>
      </c>
      <c r="C141" s="82">
        <f>D141+E141+F141</f>
        <v>22158.7</v>
      </c>
      <c r="D141" s="91">
        <v>0</v>
      </c>
      <c r="E141" s="91">
        <v>20607.5</v>
      </c>
      <c r="F141" s="74">
        <v>1551.2</v>
      </c>
      <c r="G141" s="74">
        <f>H141+I141+J141</f>
        <v>0</v>
      </c>
      <c r="H141" s="90">
        <v>0</v>
      </c>
      <c r="I141" s="74">
        <v>0</v>
      </c>
      <c r="J141" s="74">
        <v>0</v>
      </c>
      <c r="K141" s="82">
        <f>G141/C141*100</f>
        <v>0</v>
      </c>
      <c r="L141" s="82">
        <v>0</v>
      </c>
      <c r="M141" s="82">
        <f>I141/E141*100</f>
        <v>0</v>
      </c>
      <c r="N141" s="82">
        <f>J141/F141*100</f>
        <v>0</v>
      </c>
      <c r="O141" s="83" t="s">
        <v>140</v>
      </c>
    </row>
    <row r="142" spans="1:15" s="1" customFormat="1" ht="159" customHeight="1">
      <c r="A142" s="135">
        <v>4</v>
      </c>
      <c r="B142" s="43" t="s">
        <v>39</v>
      </c>
      <c r="C142" s="44">
        <f>C143+C149</f>
        <v>4801.4</v>
      </c>
      <c r="D142" s="44">
        <f aca="true" t="shared" si="45" ref="D142:J142">D143+D149</f>
        <v>252.8</v>
      </c>
      <c r="E142" s="44">
        <f t="shared" si="45"/>
        <v>4486.7</v>
      </c>
      <c r="F142" s="44">
        <f t="shared" si="45"/>
        <v>61.9</v>
      </c>
      <c r="G142" s="44">
        <f t="shared" si="45"/>
        <v>1239.1</v>
      </c>
      <c r="H142" s="44">
        <f t="shared" si="45"/>
        <v>252.8</v>
      </c>
      <c r="I142" s="44">
        <f t="shared" si="45"/>
        <v>924.4</v>
      </c>
      <c r="J142" s="44">
        <f t="shared" si="45"/>
        <v>61.9</v>
      </c>
      <c r="K142" s="44">
        <f>G142/C142*100</f>
        <v>25.80705627525305</v>
      </c>
      <c r="L142" s="44">
        <v>0</v>
      </c>
      <c r="M142" s="44">
        <f aca="true" t="shared" si="46" ref="M142:N146">I142/E142*100</f>
        <v>20.60311587581073</v>
      </c>
      <c r="N142" s="44">
        <f t="shared" si="46"/>
        <v>100</v>
      </c>
      <c r="O142" s="45"/>
    </row>
    <row r="143" spans="1:15" s="1" customFormat="1" ht="114" customHeight="1">
      <c r="A143" s="136"/>
      <c r="B143" s="25" t="s">
        <v>43</v>
      </c>
      <c r="C143" s="26">
        <f>C144</f>
        <v>1239.1</v>
      </c>
      <c r="D143" s="26">
        <f aca="true" t="shared" si="47" ref="D143:J143">D144</f>
        <v>252.8</v>
      </c>
      <c r="E143" s="26">
        <f t="shared" si="47"/>
        <v>924.4</v>
      </c>
      <c r="F143" s="26">
        <f t="shared" si="47"/>
        <v>61.9</v>
      </c>
      <c r="G143" s="26">
        <f t="shared" si="47"/>
        <v>1239.1</v>
      </c>
      <c r="H143" s="26">
        <f t="shared" si="47"/>
        <v>252.8</v>
      </c>
      <c r="I143" s="26">
        <f t="shared" si="47"/>
        <v>924.4</v>
      </c>
      <c r="J143" s="26">
        <f t="shared" si="47"/>
        <v>61.9</v>
      </c>
      <c r="K143" s="26">
        <f>G143/C143*100</f>
        <v>100</v>
      </c>
      <c r="L143" s="26">
        <v>0</v>
      </c>
      <c r="M143" s="26">
        <f t="shared" si="46"/>
        <v>100</v>
      </c>
      <c r="N143" s="26">
        <f t="shared" si="46"/>
        <v>100</v>
      </c>
      <c r="O143" s="27"/>
    </row>
    <row r="144" spans="1:15" s="1" customFormat="1" ht="408.75" customHeight="1">
      <c r="A144" s="136"/>
      <c r="B144" s="124" t="s">
        <v>75</v>
      </c>
      <c r="C144" s="112">
        <f>C146+C148</f>
        <v>1239.1</v>
      </c>
      <c r="D144" s="112">
        <f aca="true" t="shared" si="48" ref="D144:J144">D146+D148</f>
        <v>252.8</v>
      </c>
      <c r="E144" s="112">
        <f t="shared" si="48"/>
        <v>924.4</v>
      </c>
      <c r="F144" s="112">
        <f t="shared" si="48"/>
        <v>61.9</v>
      </c>
      <c r="G144" s="112">
        <f t="shared" si="48"/>
        <v>1239.1</v>
      </c>
      <c r="H144" s="112">
        <f t="shared" si="48"/>
        <v>252.8</v>
      </c>
      <c r="I144" s="112">
        <f t="shared" si="48"/>
        <v>924.4</v>
      </c>
      <c r="J144" s="112">
        <f t="shared" si="48"/>
        <v>61.9</v>
      </c>
      <c r="K144" s="112">
        <f>G144/C144*100</f>
        <v>100</v>
      </c>
      <c r="L144" s="112">
        <v>0</v>
      </c>
      <c r="M144" s="112">
        <f t="shared" si="46"/>
        <v>100</v>
      </c>
      <c r="N144" s="112">
        <f t="shared" si="46"/>
        <v>100</v>
      </c>
      <c r="O144" s="108"/>
    </row>
    <row r="145" spans="1:15" s="1" customFormat="1" ht="155.25" customHeight="1">
      <c r="A145" s="136"/>
      <c r="B145" s="128"/>
      <c r="C145" s="113"/>
      <c r="D145" s="113"/>
      <c r="E145" s="113"/>
      <c r="F145" s="113"/>
      <c r="G145" s="113"/>
      <c r="H145" s="113"/>
      <c r="I145" s="113"/>
      <c r="J145" s="113"/>
      <c r="K145" s="113"/>
      <c r="L145" s="113"/>
      <c r="M145" s="113"/>
      <c r="N145" s="113"/>
      <c r="O145" s="110"/>
    </row>
    <row r="146" spans="1:15" s="1" customFormat="1" ht="409.5" customHeight="1">
      <c r="A146" s="136"/>
      <c r="B146" s="124" t="s">
        <v>19</v>
      </c>
      <c r="C146" s="112">
        <f>D146+E146+F146</f>
        <v>888.9</v>
      </c>
      <c r="D146" s="126">
        <v>0</v>
      </c>
      <c r="E146" s="126">
        <v>844.5</v>
      </c>
      <c r="F146" s="126">
        <v>44.4</v>
      </c>
      <c r="G146" s="126">
        <f>H146+I146+J146</f>
        <v>888.9</v>
      </c>
      <c r="H146" s="119">
        <v>0</v>
      </c>
      <c r="I146" s="126">
        <v>844.5</v>
      </c>
      <c r="J146" s="126">
        <v>44.4</v>
      </c>
      <c r="K146" s="112">
        <f>G146/C146*100</f>
        <v>100</v>
      </c>
      <c r="L146" s="112">
        <v>0</v>
      </c>
      <c r="M146" s="112">
        <f t="shared" si="46"/>
        <v>100</v>
      </c>
      <c r="N146" s="112">
        <f t="shared" si="46"/>
        <v>100</v>
      </c>
      <c r="O146" s="108" t="s">
        <v>121</v>
      </c>
    </row>
    <row r="147" spans="1:15" s="1" customFormat="1" ht="82.5" customHeight="1">
      <c r="A147" s="136"/>
      <c r="B147" s="128"/>
      <c r="C147" s="113"/>
      <c r="D147" s="129"/>
      <c r="E147" s="129"/>
      <c r="F147" s="129"/>
      <c r="G147" s="129"/>
      <c r="H147" s="121"/>
      <c r="I147" s="129"/>
      <c r="J147" s="129"/>
      <c r="K147" s="113"/>
      <c r="L147" s="113"/>
      <c r="M147" s="113"/>
      <c r="N147" s="113"/>
      <c r="O147" s="110"/>
    </row>
    <row r="148" spans="1:15" s="1" customFormat="1" ht="333.75" customHeight="1">
      <c r="A148" s="136"/>
      <c r="B148" s="95" t="s">
        <v>24</v>
      </c>
      <c r="C148" s="82">
        <f>D148+E148+F148</f>
        <v>350.20000000000005</v>
      </c>
      <c r="D148" s="90">
        <v>252.8</v>
      </c>
      <c r="E148" s="90">
        <v>79.9</v>
      </c>
      <c r="F148" s="90">
        <v>17.5</v>
      </c>
      <c r="G148" s="90">
        <f>H148+I148+J148</f>
        <v>350.20000000000005</v>
      </c>
      <c r="H148" s="91">
        <v>252.8</v>
      </c>
      <c r="I148" s="90">
        <v>79.9</v>
      </c>
      <c r="J148" s="90">
        <v>17.5</v>
      </c>
      <c r="K148" s="82">
        <f>G148/C148*100</f>
        <v>100</v>
      </c>
      <c r="L148" s="82">
        <f>H148/D148*100</f>
        <v>100</v>
      </c>
      <c r="M148" s="82">
        <f>I148/E148*100</f>
        <v>100</v>
      </c>
      <c r="N148" s="82">
        <f>J148/F148*100</f>
        <v>100</v>
      </c>
      <c r="O148" s="83" t="s">
        <v>138</v>
      </c>
    </row>
    <row r="149" spans="1:15" s="1" customFormat="1" ht="124.5" customHeight="1">
      <c r="A149" s="136"/>
      <c r="B149" s="25" t="s">
        <v>109</v>
      </c>
      <c r="C149" s="26">
        <f>C150+C154</f>
        <v>3562.3</v>
      </c>
      <c r="D149" s="26">
        <f aca="true" t="shared" si="49" ref="D149:I149">D150+D154</f>
        <v>0</v>
      </c>
      <c r="E149" s="26">
        <f t="shared" si="49"/>
        <v>3562.3</v>
      </c>
      <c r="F149" s="26">
        <f t="shared" si="49"/>
        <v>0</v>
      </c>
      <c r="G149" s="26">
        <f t="shared" si="49"/>
        <v>0</v>
      </c>
      <c r="H149" s="26">
        <f t="shared" si="49"/>
        <v>0</v>
      </c>
      <c r="I149" s="26">
        <f t="shared" si="49"/>
        <v>0</v>
      </c>
      <c r="J149" s="26">
        <f>J150+J154</f>
        <v>0</v>
      </c>
      <c r="K149" s="26">
        <f>G149/C149*100</f>
        <v>0</v>
      </c>
      <c r="L149" s="26">
        <v>0</v>
      </c>
      <c r="M149" s="26">
        <f>I149/E149*100</f>
        <v>0</v>
      </c>
      <c r="N149" s="26">
        <v>0</v>
      </c>
      <c r="O149" s="27"/>
    </row>
    <row r="150" spans="1:15" s="52" customFormat="1" ht="107.25" customHeight="1">
      <c r="A150" s="136"/>
      <c r="B150" s="96" t="s">
        <v>110</v>
      </c>
      <c r="C150" s="87">
        <f>C151+C152+C153</f>
        <v>1062.3</v>
      </c>
      <c r="D150" s="87">
        <f aca="true" t="shared" si="50" ref="D150:J150">D151+D152+D153</f>
        <v>0</v>
      </c>
      <c r="E150" s="87">
        <f t="shared" si="50"/>
        <v>1062.3</v>
      </c>
      <c r="F150" s="87">
        <f t="shared" si="50"/>
        <v>0</v>
      </c>
      <c r="G150" s="87">
        <f t="shared" si="50"/>
        <v>0</v>
      </c>
      <c r="H150" s="87">
        <f t="shared" si="50"/>
        <v>0</v>
      </c>
      <c r="I150" s="87">
        <f t="shared" si="50"/>
        <v>0</v>
      </c>
      <c r="J150" s="87">
        <f t="shared" si="50"/>
        <v>0</v>
      </c>
      <c r="K150" s="87">
        <f>G150/C150*100</f>
        <v>0</v>
      </c>
      <c r="L150" s="87">
        <v>0</v>
      </c>
      <c r="M150" s="87">
        <f>I150/E150*100</f>
        <v>0</v>
      </c>
      <c r="N150" s="87">
        <v>0</v>
      </c>
      <c r="O150" s="88"/>
    </row>
    <row r="151" spans="1:15" s="1" customFormat="1" ht="267" customHeight="1">
      <c r="A151" s="136"/>
      <c r="B151" s="96" t="s">
        <v>15</v>
      </c>
      <c r="C151" s="87">
        <f>D151+E151+F151</f>
        <v>531.1</v>
      </c>
      <c r="D151" s="97">
        <v>0</v>
      </c>
      <c r="E151" s="97">
        <v>531.1</v>
      </c>
      <c r="F151" s="97">
        <v>0</v>
      </c>
      <c r="G151" s="97">
        <f>H151+I151+J151</f>
        <v>0</v>
      </c>
      <c r="H151" s="92">
        <v>0</v>
      </c>
      <c r="I151" s="97">
        <v>0</v>
      </c>
      <c r="J151" s="97">
        <v>0</v>
      </c>
      <c r="K151" s="87">
        <f>G151/C151*100</f>
        <v>0</v>
      </c>
      <c r="L151" s="87">
        <v>0</v>
      </c>
      <c r="M151" s="87">
        <f>I151/E151*100</f>
        <v>0</v>
      </c>
      <c r="N151" s="87">
        <v>0</v>
      </c>
      <c r="O151" s="88" t="s">
        <v>147</v>
      </c>
    </row>
    <row r="152" spans="1:15" s="1" customFormat="1" ht="221.25" customHeight="1">
      <c r="A152" s="136"/>
      <c r="B152" s="96" t="s">
        <v>7</v>
      </c>
      <c r="C152" s="87">
        <f>D152+E152+F152</f>
        <v>318.7</v>
      </c>
      <c r="D152" s="97">
        <v>0</v>
      </c>
      <c r="E152" s="97">
        <v>318.7</v>
      </c>
      <c r="F152" s="97">
        <v>0</v>
      </c>
      <c r="G152" s="97">
        <f>H152+I152+J152</f>
        <v>0</v>
      </c>
      <c r="H152" s="92">
        <v>0</v>
      </c>
      <c r="I152" s="97">
        <v>0</v>
      </c>
      <c r="J152" s="97">
        <v>0</v>
      </c>
      <c r="K152" s="87">
        <f>G152/C152*100</f>
        <v>0</v>
      </c>
      <c r="L152" s="87">
        <v>0</v>
      </c>
      <c r="M152" s="87">
        <f>I152/E152*100</f>
        <v>0</v>
      </c>
      <c r="N152" s="87">
        <v>0</v>
      </c>
      <c r="O152" s="88" t="s">
        <v>145</v>
      </c>
    </row>
    <row r="153" spans="1:15" s="1" customFormat="1" ht="274.5" customHeight="1">
      <c r="A153" s="136"/>
      <c r="B153" s="95" t="s">
        <v>24</v>
      </c>
      <c r="C153" s="82">
        <f>D153+E153+F153</f>
        <v>212.5</v>
      </c>
      <c r="D153" s="90">
        <v>0</v>
      </c>
      <c r="E153" s="90">
        <v>212.5</v>
      </c>
      <c r="F153" s="90">
        <v>0</v>
      </c>
      <c r="G153" s="90">
        <f>H153+I153+J153</f>
        <v>0</v>
      </c>
      <c r="H153" s="91">
        <v>0</v>
      </c>
      <c r="I153" s="90">
        <v>0</v>
      </c>
      <c r="J153" s="90">
        <v>0</v>
      </c>
      <c r="K153" s="82">
        <f>G153/C153*100</f>
        <v>0</v>
      </c>
      <c r="L153" s="82">
        <v>0</v>
      </c>
      <c r="M153" s="82">
        <f>I153/E153*100</f>
        <v>0</v>
      </c>
      <c r="N153" s="82">
        <v>0</v>
      </c>
      <c r="O153" s="83" t="s">
        <v>141</v>
      </c>
    </row>
    <row r="154" spans="1:15" s="1" customFormat="1" ht="165" customHeight="1">
      <c r="A154" s="136"/>
      <c r="B154" s="96" t="s">
        <v>111</v>
      </c>
      <c r="C154" s="87">
        <f>C155</f>
        <v>2500</v>
      </c>
      <c r="D154" s="87">
        <f aca="true" t="shared" si="51" ref="D154:J154">D155</f>
        <v>0</v>
      </c>
      <c r="E154" s="87">
        <f t="shared" si="51"/>
        <v>2500</v>
      </c>
      <c r="F154" s="87">
        <f t="shared" si="51"/>
        <v>0</v>
      </c>
      <c r="G154" s="87">
        <f t="shared" si="51"/>
        <v>0</v>
      </c>
      <c r="H154" s="87">
        <f t="shared" si="51"/>
        <v>0</v>
      </c>
      <c r="I154" s="87">
        <f t="shared" si="51"/>
        <v>0</v>
      </c>
      <c r="J154" s="87">
        <f t="shared" si="51"/>
        <v>0</v>
      </c>
      <c r="K154" s="87">
        <f>K155</f>
        <v>0</v>
      </c>
      <c r="L154" s="87">
        <f>L155</f>
        <v>0</v>
      </c>
      <c r="M154" s="87">
        <f>M155</f>
        <v>0</v>
      </c>
      <c r="N154" s="87">
        <v>0</v>
      </c>
      <c r="O154" s="88"/>
    </row>
    <row r="155" spans="1:15" s="1" customFormat="1" ht="273" customHeight="1">
      <c r="A155" s="136"/>
      <c r="B155" s="124" t="s">
        <v>24</v>
      </c>
      <c r="C155" s="112">
        <f>D155+E155+F155</f>
        <v>2500</v>
      </c>
      <c r="D155" s="126">
        <v>0</v>
      </c>
      <c r="E155" s="126">
        <v>2500</v>
      </c>
      <c r="F155" s="126">
        <v>0</v>
      </c>
      <c r="G155" s="126">
        <f>H155+I155+J155</f>
        <v>0</v>
      </c>
      <c r="H155" s="119">
        <v>0</v>
      </c>
      <c r="I155" s="126">
        <v>0</v>
      </c>
      <c r="J155" s="126">
        <v>0</v>
      </c>
      <c r="K155" s="112">
        <f>G155/C155*100</f>
        <v>0</v>
      </c>
      <c r="L155" s="112">
        <v>0</v>
      </c>
      <c r="M155" s="112">
        <f>I155/E155*100</f>
        <v>0</v>
      </c>
      <c r="N155" s="112">
        <v>0</v>
      </c>
      <c r="O155" s="108" t="s">
        <v>142</v>
      </c>
    </row>
    <row r="156" spans="1:15" s="1" customFormat="1" ht="409.5" customHeight="1">
      <c r="A156" s="136"/>
      <c r="B156" s="125"/>
      <c r="C156" s="115"/>
      <c r="D156" s="127"/>
      <c r="E156" s="127"/>
      <c r="F156" s="127"/>
      <c r="G156" s="127"/>
      <c r="H156" s="120"/>
      <c r="I156" s="127"/>
      <c r="J156" s="127"/>
      <c r="K156" s="115"/>
      <c r="L156" s="115"/>
      <c r="M156" s="115"/>
      <c r="N156" s="115"/>
      <c r="O156" s="109"/>
    </row>
    <row r="157" spans="1:15" s="1" customFormat="1" ht="409.5" customHeight="1">
      <c r="A157" s="136"/>
      <c r="B157" s="125"/>
      <c r="C157" s="115"/>
      <c r="D157" s="127"/>
      <c r="E157" s="127"/>
      <c r="F157" s="127"/>
      <c r="G157" s="127"/>
      <c r="H157" s="120"/>
      <c r="I157" s="127"/>
      <c r="J157" s="127"/>
      <c r="K157" s="115"/>
      <c r="L157" s="115"/>
      <c r="M157" s="115"/>
      <c r="N157" s="115"/>
      <c r="O157" s="109"/>
    </row>
    <row r="158" spans="1:15" s="1" customFormat="1" ht="253.5" customHeight="1">
      <c r="A158" s="136"/>
      <c r="B158" s="125"/>
      <c r="C158" s="115"/>
      <c r="D158" s="127"/>
      <c r="E158" s="127"/>
      <c r="F158" s="127"/>
      <c r="G158" s="127"/>
      <c r="H158" s="120"/>
      <c r="I158" s="127"/>
      <c r="J158" s="127"/>
      <c r="K158" s="115"/>
      <c r="L158" s="115"/>
      <c r="M158" s="115"/>
      <c r="N158" s="115"/>
      <c r="O158" s="109"/>
    </row>
    <row r="159" spans="1:15" s="1" customFormat="1" ht="409.5" customHeight="1">
      <c r="A159" s="136"/>
      <c r="B159" s="128"/>
      <c r="C159" s="113"/>
      <c r="D159" s="129"/>
      <c r="E159" s="129"/>
      <c r="F159" s="129"/>
      <c r="G159" s="129"/>
      <c r="H159" s="121"/>
      <c r="I159" s="129"/>
      <c r="J159" s="129"/>
      <c r="K159" s="113"/>
      <c r="L159" s="113"/>
      <c r="M159" s="113"/>
      <c r="N159" s="113"/>
      <c r="O159" s="110"/>
    </row>
    <row r="160" spans="1:15" s="1" customFormat="1" ht="120" customHeight="1">
      <c r="A160" s="133">
        <v>5</v>
      </c>
      <c r="B160" s="43" t="s">
        <v>44</v>
      </c>
      <c r="C160" s="44">
        <f>C161</f>
        <v>12996.2</v>
      </c>
      <c r="D160" s="44">
        <f aca="true" t="shared" si="52" ref="D160:J161">D161</f>
        <v>0</v>
      </c>
      <c r="E160" s="44">
        <f t="shared" si="52"/>
        <v>12206.2</v>
      </c>
      <c r="F160" s="44">
        <f t="shared" si="52"/>
        <v>790</v>
      </c>
      <c r="G160" s="44">
        <f t="shared" si="52"/>
        <v>0</v>
      </c>
      <c r="H160" s="44">
        <f t="shared" si="52"/>
        <v>0</v>
      </c>
      <c r="I160" s="44">
        <f t="shared" si="52"/>
        <v>0</v>
      </c>
      <c r="J160" s="44">
        <f t="shared" si="52"/>
        <v>0</v>
      </c>
      <c r="K160" s="44">
        <f>G160/C160*100</f>
        <v>0</v>
      </c>
      <c r="L160" s="44">
        <v>0</v>
      </c>
      <c r="M160" s="44">
        <f aca="true" t="shared" si="53" ref="M160:N163">I160/E160*100</f>
        <v>0</v>
      </c>
      <c r="N160" s="44">
        <f t="shared" si="53"/>
        <v>0</v>
      </c>
      <c r="O160" s="45"/>
    </row>
    <row r="161" spans="1:15" s="1" customFormat="1" ht="126" customHeight="1">
      <c r="A161" s="134"/>
      <c r="B161" s="25" t="s">
        <v>45</v>
      </c>
      <c r="C161" s="26">
        <f>C162</f>
        <v>12996.2</v>
      </c>
      <c r="D161" s="26">
        <f t="shared" si="52"/>
        <v>0</v>
      </c>
      <c r="E161" s="26">
        <f t="shared" si="52"/>
        <v>12206.2</v>
      </c>
      <c r="F161" s="26">
        <f t="shared" si="52"/>
        <v>790</v>
      </c>
      <c r="G161" s="26">
        <f t="shared" si="52"/>
        <v>0</v>
      </c>
      <c r="H161" s="26">
        <f t="shared" si="52"/>
        <v>0</v>
      </c>
      <c r="I161" s="26">
        <f t="shared" si="52"/>
        <v>0</v>
      </c>
      <c r="J161" s="26">
        <f t="shared" si="52"/>
        <v>0</v>
      </c>
      <c r="K161" s="26">
        <f>G161/C161*100</f>
        <v>0</v>
      </c>
      <c r="L161" s="26">
        <v>0</v>
      </c>
      <c r="M161" s="26">
        <f t="shared" si="53"/>
        <v>0</v>
      </c>
      <c r="N161" s="26">
        <f t="shared" si="53"/>
        <v>0</v>
      </c>
      <c r="O161" s="27"/>
    </row>
    <row r="162" spans="1:15" s="1" customFormat="1" ht="375.75" customHeight="1">
      <c r="A162" s="134"/>
      <c r="B162" s="96" t="s">
        <v>85</v>
      </c>
      <c r="C162" s="87">
        <f>C163+C166</f>
        <v>12996.2</v>
      </c>
      <c r="D162" s="87">
        <f aca="true" t="shared" si="54" ref="D162:J162">D163+D166</f>
        <v>0</v>
      </c>
      <c r="E162" s="87">
        <f t="shared" si="54"/>
        <v>12206.2</v>
      </c>
      <c r="F162" s="87">
        <f t="shared" si="54"/>
        <v>790</v>
      </c>
      <c r="G162" s="87">
        <f t="shared" si="54"/>
        <v>0</v>
      </c>
      <c r="H162" s="87">
        <f t="shared" si="54"/>
        <v>0</v>
      </c>
      <c r="I162" s="87">
        <f t="shared" si="54"/>
        <v>0</v>
      </c>
      <c r="J162" s="87">
        <f t="shared" si="54"/>
        <v>0</v>
      </c>
      <c r="K162" s="87">
        <f>G162/C162*100</f>
        <v>0</v>
      </c>
      <c r="L162" s="87">
        <v>0</v>
      </c>
      <c r="M162" s="87">
        <f t="shared" si="53"/>
        <v>0</v>
      </c>
      <c r="N162" s="87">
        <f t="shared" si="53"/>
        <v>0</v>
      </c>
      <c r="O162" s="88"/>
    </row>
    <row r="163" spans="1:15" s="1" customFormat="1" ht="408.75" customHeight="1">
      <c r="A163" s="134"/>
      <c r="B163" s="118" t="s">
        <v>20</v>
      </c>
      <c r="C163" s="111">
        <f>D163+E163+F163</f>
        <v>6311.5</v>
      </c>
      <c r="D163" s="105">
        <v>0</v>
      </c>
      <c r="E163" s="105">
        <v>5932.8</v>
      </c>
      <c r="F163" s="105">
        <v>378.7</v>
      </c>
      <c r="G163" s="105">
        <f>H163+I163+J163</f>
        <v>0</v>
      </c>
      <c r="H163" s="131">
        <v>0</v>
      </c>
      <c r="I163" s="105">
        <v>0</v>
      </c>
      <c r="J163" s="105">
        <v>0</v>
      </c>
      <c r="K163" s="111">
        <f>G163/C163*100</f>
        <v>0</v>
      </c>
      <c r="L163" s="111">
        <v>0</v>
      </c>
      <c r="M163" s="111">
        <f t="shared" si="53"/>
        <v>0</v>
      </c>
      <c r="N163" s="111">
        <f t="shared" si="53"/>
        <v>0</v>
      </c>
      <c r="O163" s="130" t="s">
        <v>93</v>
      </c>
    </row>
    <row r="164" spans="1:15" s="1" customFormat="1" ht="159.75" customHeight="1">
      <c r="A164" s="134"/>
      <c r="B164" s="118"/>
      <c r="C164" s="111"/>
      <c r="D164" s="105"/>
      <c r="E164" s="105"/>
      <c r="F164" s="105"/>
      <c r="G164" s="105"/>
      <c r="H164" s="131"/>
      <c r="I164" s="105"/>
      <c r="J164" s="105"/>
      <c r="K164" s="111"/>
      <c r="L164" s="111"/>
      <c r="M164" s="111"/>
      <c r="N164" s="111"/>
      <c r="O164" s="130"/>
    </row>
    <row r="165" spans="1:15" s="1" customFormat="1" ht="409.5" customHeight="1">
      <c r="A165" s="134"/>
      <c r="B165" s="118"/>
      <c r="C165" s="111"/>
      <c r="D165" s="105"/>
      <c r="E165" s="105"/>
      <c r="F165" s="105"/>
      <c r="G165" s="105"/>
      <c r="H165" s="131"/>
      <c r="I165" s="105"/>
      <c r="J165" s="105"/>
      <c r="K165" s="111"/>
      <c r="L165" s="111"/>
      <c r="M165" s="111"/>
      <c r="N165" s="111"/>
      <c r="O165" s="130"/>
    </row>
    <row r="166" spans="1:15" s="1" customFormat="1" ht="409.5" customHeight="1">
      <c r="A166" s="134"/>
      <c r="B166" s="95" t="s">
        <v>20</v>
      </c>
      <c r="C166" s="82">
        <f>D166+E166+F166</f>
        <v>6684.7</v>
      </c>
      <c r="D166" s="90">
        <v>0</v>
      </c>
      <c r="E166" s="90">
        <v>6273.4</v>
      </c>
      <c r="F166" s="90">
        <v>411.3</v>
      </c>
      <c r="G166" s="90">
        <f>H166+I166+J166</f>
        <v>0</v>
      </c>
      <c r="H166" s="91">
        <v>0</v>
      </c>
      <c r="I166" s="90">
        <v>0</v>
      </c>
      <c r="J166" s="90">
        <v>0</v>
      </c>
      <c r="K166" s="82">
        <f>G166/C166*100</f>
        <v>0</v>
      </c>
      <c r="L166" s="82">
        <v>0</v>
      </c>
      <c r="M166" s="82">
        <f>I166/E166*100</f>
        <v>0</v>
      </c>
      <c r="N166" s="82">
        <f>J166/F166*100</f>
        <v>0</v>
      </c>
      <c r="O166" s="83" t="s">
        <v>125</v>
      </c>
    </row>
    <row r="167" spans="1:15" s="1" customFormat="1" ht="116.25" customHeight="1">
      <c r="A167" s="122">
        <v>6</v>
      </c>
      <c r="B167" s="43" t="s">
        <v>9</v>
      </c>
      <c r="C167" s="44">
        <f>C168</f>
        <v>23384.1</v>
      </c>
      <c r="D167" s="44">
        <f aca="true" t="shared" si="55" ref="D167:J167">D168</f>
        <v>0</v>
      </c>
      <c r="E167" s="44">
        <f t="shared" si="55"/>
        <v>21279.6</v>
      </c>
      <c r="F167" s="44">
        <f t="shared" si="55"/>
        <v>2104.5</v>
      </c>
      <c r="G167" s="44">
        <f t="shared" si="55"/>
        <v>23384.1</v>
      </c>
      <c r="H167" s="44">
        <f t="shared" si="55"/>
        <v>0</v>
      </c>
      <c r="I167" s="44">
        <f t="shared" si="55"/>
        <v>21279.6</v>
      </c>
      <c r="J167" s="44">
        <f t="shared" si="55"/>
        <v>2104.5</v>
      </c>
      <c r="K167" s="44">
        <f>G167/C167*100</f>
        <v>100</v>
      </c>
      <c r="L167" s="44">
        <v>0</v>
      </c>
      <c r="M167" s="44">
        <f aca="true" t="shared" si="56" ref="M167:N170">I167/E167*100</f>
        <v>100</v>
      </c>
      <c r="N167" s="44">
        <f t="shared" si="56"/>
        <v>100</v>
      </c>
      <c r="O167" s="45"/>
    </row>
    <row r="168" spans="1:15" s="1" customFormat="1" ht="115.5" customHeight="1">
      <c r="A168" s="123"/>
      <c r="B168" s="25" t="s">
        <v>35</v>
      </c>
      <c r="C168" s="26">
        <f>C169+C171</f>
        <v>23384.1</v>
      </c>
      <c r="D168" s="26">
        <f aca="true" t="shared" si="57" ref="D168:J168">D169+D171</f>
        <v>0</v>
      </c>
      <c r="E168" s="26">
        <f t="shared" si="57"/>
        <v>21279.6</v>
      </c>
      <c r="F168" s="26">
        <f t="shared" si="57"/>
        <v>2104.5</v>
      </c>
      <c r="G168" s="26">
        <f t="shared" si="57"/>
        <v>23384.1</v>
      </c>
      <c r="H168" s="26">
        <f t="shared" si="57"/>
        <v>0</v>
      </c>
      <c r="I168" s="26">
        <f t="shared" si="57"/>
        <v>21279.6</v>
      </c>
      <c r="J168" s="26">
        <f t="shared" si="57"/>
        <v>2104.5</v>
      </c>
      <c r="K168" s="26">
        <f>G168/C168*100</f>
        <v>100</v>
      </c>
      <c r="L168" s="26">
        <v>0</v>
      </c>
      <c r="M168" s="26">
        <f t="shared" si="56"/>
        <v>100</v>
      </c>
      <c r="N168" s="26">
        <f t="shared" si="56"/>
        <v>100</v>
      </c>
      <c r="O168" s="27"/>
    </row>
    <row r="169" spans="1:15" s="1" customFormat="1" ht="259.5" customHeight="1">
      <c r="A169" s="123"/>
      <c r="B169" s="96" t="s">
        <v>76</v>
      </c>
      <c r="C169" s="87">
        <f>C170</f>
        <v>17000</v>
      </c>
      <c r="D169" s="87">
        <f aca="true" t="shared" si="58" ref="D169:J169">D170</f>
        <v>0</v>
      </c>
      <c r="E169" s="87">
        <f t="shared" si="58"/>
        <v>15470</v>
      </c>
      <c r="F169" s="87">
        <f t="shared" si="58"/>
        <v>1530</v>
      </c>
      <c r="G169" s="87">
        <f t="shared" si="58"/>
        <v>17000</v>
      </c>
      <c r="H169" s="87">
        <f t="shared" si="58"/>
        <v>0</v>
      </c>
      <c r="I169" s="87">
        <f t="shared" si="58"/>
        <v>15470</v>
      </c>
      <c r="J169" s="87">
        <f t="shared" si="58"/>
        <v>1530</v>
      </c>
      <c r="K169" s="87">
        <f>G169/C169*100</f>
        <v>100</v>
      </c>
      <c r="L169" s="87">
        <v>0</v>
      </c>
      <c r="M169" s="87">
        <f t="shared" si="56"/>
        <v>100</v>
      </c>
      <c r="N169" s="87">
        <v>0</v>
      </c>
      <c r="O169" s="88"/>
    </row>
    <row r="170" spans="1:15" s="1" customFormat="1" ht="372" customHeight="1">
      <c r="A170" s="123"/>
      <c r="B170" s="96" t="s">
        <v>24</v>
      </c>
      <c r="C170" s="87">
        <f>D170+E170+F170</f>
        <v>17000</v>
      </c>
      <c r="D170" s="97">
        <v>0</v>
      </c>
      <c r="E170" s="97">
        <v>15470</v>
      </c>
      <c r="F170" s="87">
        <v>1530</v>
      </c>
      <c r="G170" s="87">
        <f>H170+I170+J170</f>
        <v>17000</v>
      </c>
      <c r="H170" s="92">
        <v>0</v>
      </c>
      <c r="I170" s="92">
        <v>15470</v>
      </c>
      <c r="J170" s="92">
        <v>1530</v>
      </c>
      <c r="K170" s="87">
        <f>G170/C170*100</f>
        <v>100</v>
      </c>
      <c r="L170" s="87">
        <v>0</v>
      </c>
      <c r="M170" s="87">
        <f t="shared" si="56"/>
        <v>100</v>
      </c>
      <c r="N170" s="87">
        <v>0</v>
      </c>
      <c r="O170" s="88" t="s">
        <v>143</v>
      </c>
    </row>
    <row r="171" spans="1:15" s="1" customFormat="1" ht="272.25" customHeight="1">
      <c r="A171" s="123"/>
      <c r="B171" s="96" t="s">
        <v>77</v>
      </c>
      <c r="C171" s="87">
        <f>C172</f>
        <v>6384.1</v>
      </c>
      <c r="D171" s="87">
        <f aca="true" t="shared" si="59" ref="D171:J171">D172</f>
        <v>0</v>
      </c>
      <c r="E171" s="87">
        <f t="shared" si="59"/>
        <v>5809.6</v>
      </c>
      <c r="F171" s="87">
        <f t="shared" si="59"/>
        <v>574.5</v>
      </c>
      <c r="G171" s="87">
        <f t="shared" si="59"/>
        <v>6384.1</v>
      </c>
      <c r="H171" s="87">
        <f t="shared" si="59"/>
        <v>0</v>
      </c>
      <c r="I171" s="87">
        <f t="shared" si="59"/>
        <v>5809.6</v>
      </c>
      <c r="J171" s="87">
        <f t="shared" si="59"/>
        <v>574.5</v>
      </c>
      <c r="K171" s="87">
        <f aca="true" t="shared" si="60" ref="K171:K179">G171/C171*100</f>
        <v>100</v>
      </c>
      <c r="L171" s="87">
        <v>0</v>
      </c>
      <c r="M171" s="87">
        <f>I171/E171*100</f>
        <v>100</v>
      </c>
      <c r="N171" s="87">
        <f>J171/F171*100</f>
        <v>100</v>
      </c>
      <c r="O171" s="88"/>
    </row>
    <row r="172" spans="1:15" s="1" customFormat="1" ht="322.5" customHeight="1">
      <c r="A172" s="123"/>
      <c r="B172" s="95" t="s">
        <v>24</v>
      </c>
      <c r="C172" s="82">
        <f>D172+E172+F172</f>
        <v>6384.1</v>
      </c>
      <c r="D172" s="90">
        <v>0</v>
      </c>
      <c r="E172" s="90">
        <v>5809.6</v>
      </c>
      <c r="F172" s="82">
        <v>574.5</v>
      </c>
      <c r="G172" s="82">
        <f>H172+I172+J172</f>
        <v>6384.1</v>
      </c>
      <c r="H172" s="91">
        <v>0</v>
      </c>
      <c r="I172" s="91">
        <v>5809.6</v>
      </c>
      <c r="J172" s="91">
        <v>574.5</v>
      </c>
      <c r="K172" s="82">
        <f t="shared" si="60"/>
        <v>100</v>
      </c>
      <c r="L172" s="82">
        <v>0</v>
      </c>
      <c r="M172" s="82">
        <f>I172/E172*100</f>
        <v>100</v>
      </c>
      <c r="N172" s="82">
        <f>J172/F172*100</f>
        <v>100</v>
      </c>
      <c r="O172" s="83" t="s">
        <v>137</v>
      </c>
    </row>
    <row r="173" spans="1:15" s="1" customFormat="1" ht="114.75" customHeight="1">
      <c r="A173" s="122">
        <v>7</v>
      </c>
      <c r="B173" s="43" t="s">
        <v>78</v>
      </c>
      <c r="C173" s="44">
        <f>C174</f>
        <v>1150.4</v>
      </c>
      <c r="D173" s="44">
        <f aca="true" t="shared" si="61" ref="D173:J175">D174</f>
        <v>0</v>
      </c>
      <c r="E173" s="44">
        <f t="shared" si="61"/>
        <v>1023.9</v>
      </c>
      <c r="F173" s="44">
        <f t="shared" si="61"/>
        <v>126.5</v>
      </c>
      <c r="G173" s="44">
        <f t="shared" si="61"/>
        <v>841.6</v>
      </c>
      <c r="H173" s="44">
        <f t="shared" si="61"/>
        <v>0</v>
      </c>
      <c r="I173" s="44">
        <f t="shared" si="61"/>
        <v>749</v>
      </c>
      <c r="J173" s="44">
        <f t="shared" si="61"/>
        <v>92.6</v>
      </c>
      <c r="K173" s="44">
        <f t="shared" si="60"/>
        <v>73.15716272600834</v>
      </c>
      <c r="L173" s="44">
        <v>0</v>
      </c>
      <c r="M173" s="44">
        <f aca="true" t="shared" si="62" ref="M173:N176">I173/E173*100</f>
        <v>73.15167496825862</v>
      </c>
      <c r="N173" s="44">
        <f t="shared" si="62"/>
        <v>73.20158102766798</v>
      </c>
      <c r="O173" s="45"/>
    </row>
    <row r="174" spans="1:15" s="1" customFormat="1" ht="71.25" customHeight="1">
      <c r="A174" s="123"/>
      <c r="B174" s="25" t="s">
        <v>37</v>
      </c>
      <c r="C174" s="26">
        <f>C175</f>
        <v>1150.4</v>
      </c>
      <c r="D174" s="26">
        <f t="shared" si="61"/>
        <v>0</v>
      </c>
      <c r="E174" s="26">
        <f t="shared" si="61"/>
        <v>1023.9</v>
      </c>
      <c r="F174" s="26">
        <f t="shared" si="61"/>
        <v>126.5</v>
      </c>
      <c r="G174" s="26">
        <f t="shared" si="61"/>
        <v>841.6</v>
      </c>
      <c r="H174" s="26">
        <f t="shared" si="61"/>
        <v>0</v>
      </c>
      <c r="I174" s="26">
        <f t="shared" si="61"/>
        <v>749</v>
      </c>
      <c r="J174" s="26">
        <f t="shared" si="61"/>
        <v>92.6</v>
      </c>
      <c r="K174" s="26">
        <f t="shared" si="60"/>
        <v>73.15716272600834</v>
      </c>
      <c r="L174" s="26">
        <v>0</v>
      </c>
      <c r="M174" s="26">
        <f t="shared" si="62"/>
        <v>73.15167496825862</v>
      </c>
      <c r="N174" s="26">
        <f t="shared" si="62"/>
        <v>73.20158102766798</v>
      </c>
      <c r="O174" s="27"/>
    </row>
    <row r="175" spans="1:15" s="1" customFormat="1" ht="268.5" customHeight="1">
      <c r="A175" s="123"/>
      <c r="B175" s="96" t="s">
        <v>86</v>
      </c>
      <c r="C175" s="87">
        <f>C176</f>
        <v>1150.4</v>
      </c>
      <c r="D175" s="87">
        <f>D176</f>
        <v>0</v>
      </c>
      <c r="E175" s="87">
        <f t="shared" si="61"/>
        <v>1023.9</v>
      </c>
      <c r="F175" s="87">
        <f t="shared" si="61"/>
        <v>126.5</v>
      </c>
      <c r="G175" s="87">
        <f>G176</f>
        <v>841.6</v>
      </c>
      <c r="H175" s="87">
        <f t="shared" si="61"/>
        <v>0</v>
      </c>
      <c r="I175" s="87">
        <f t="shared" si="61"/>
        <v>749</v>
      </c>
      <c r="J175" s="87">
        <f t="shared" si="61"/>
        <v>92.6</v>
      </c>
      <c r="K175" s="87">
        <f t="shared" si="60"/>
        <v>73.15716272600834</v>
      </c>
      <c r="L175" s="87">
        <v>0</v>
      </c>
      <c r="M175" s="87">
        <f t="shared" si="62"/>
        <v>73.15167496825862</v>
      </c>
      <c r="N175" s="87">
        <f t="shared" si="62"/>
        <v>73.20158102766798</v>
      </c>
      <c r="O175" s="88"/>
    </row>
    <row r="176" spans="1:15" s="1" customFormat="1" ht="409.5" customHeight="1">
      <c r="A176" s="123"/>
      <c r="B176" s="95" t="s">
        <v>7</v>
      </c>
      <c r="C176" s="82">
        <f>D176+E176+F176</f>
        <v>1150.4</v>
      </c>
      <c r="D176" s="90">
        <v>0</v>
      </c>
      <c r="E176" s="90">
        <v>1023.9</v>
      </c>
      <c r="F176" s="82">
        <v>126.5</v>
      </c>
      <c r="G176" s="82">
        <f>H176+I176+J176</f>
        <v>841.6</v>
      </c>
      <c r="H176" s="91">
        <v>0</v>
      </c>
      <c r="I176" s="91">
        <v>749</v>
      </c>
      <c r="J176" s="91">
        <v>92.6</v>
      </c>
      <c r="K176" s="82">
        <f t="shared" si="60"/>
        <v>73.15716272600834</v>
      </c>
      <c r="L176" s="82">
        <v>0</v>
      </c>
      <c r="M176" s="82">
        <f t="shared" si="62"/>
        <v>73.15167496825862</v>
      </c>
      <c r="N176" s="82">
        <f t="shared" si="62"/>
        <v>73.20158102766798</v>
      </c>
      <c r="O176" s="83" t="s">
        <v>128</v>
      </c>
    </row>
    <row r="177" spans="1:15" s="1" customFormat="1" ht="112.5" customHeight="1">
      <c r="A177" s="103">
        <v>8</v>
      </c>
      <c r="B177" s="43" t="s">
        <v>89</v>
      </c>
      <c r="C177" s="44">
        <f>C178</f>
        <v>50000</v>
      </c>
      <c r="D177" s="44">
        <f aca="true" t="shared" si="63" ref="D177:J178">D178</f>
        <v>0</v>
      </c>
      <c r="E177" s="44">
        <f t="shared" si="63"/>
        <v>50000</v>
      </c>
      <c r="F177" s="44">
        <f t="shared" si="63"/>
        <v>0</v>
      </c>
      <c r="G177" s="44">
        <f t="shared" si="63"/>
        <v>28715.6</v>
      </c>
      <c r="H177" s="44">
        <f t="shared" si="63"/>
        <v>0</v>
      </c>
      <c r="I177" s="44">
        <f t="shared" si="63"/>
        <v>28715.6</v>
      </c>
      <c r="J177" s="44">
        <f t="shared" si="63"/>
        <v>0</v>
      </c>
      <c r="K177" s="44">
        <f t="shared" si="60"/>
        <v>57.43119999999999</v>
      </c>
      <c r="L177" s="44">
        <v>0</v>
      </c>
      <c r="M177" s="44">
        <f>I177/E177*100</f>
        <v>57.43119999999999</v>
      </c>
      <c r="N177" s="44">
        <v>0</v>
      </c>
      <c r="O177" s="45"/>
    </row>
    <row r="178" spans="1:15" s="1" customFormat="1" ht="69" customHeight="1">
      <c r="A178" s="103"/>
      <c r="B178" s="25" t="s">
        <v>46</v>
      </c>
      <c r="C178" s="26">
        <f>C179</f>
        <v>50000</v>
      </c>
      <c r="D178" s="26">
        <f t="shared" si="63"/>
        <v>0</v>
      </c>
      <c r="E178" s="26">
        <f t="shared" si="63"/>
        <v>50000</v>
      </c>
      <c r="F178" s="26">
        <f t="shared" si="63"/>
        <v>0</v>
      </c>
      <c r="G178" s="26">
        <f t="shared" si="63"/>
        <v>28715.6</v>
      </c>
      <c r="H178" s="26">
        <f t="shared" si="63"/>
        <v>0</v>
      </c>
      <c r="I178" s="26">
        <f t="shared" si="63"/>
        <v>28715.6</v>
      </c>
      <c r="J178" s="26">
        <f t="shared" si="63"/>
        <v>0</v>
      </c>
      <c r="K178" s="26">
        <f t="shared" si="60"/>
        <v>57.43119999999999</v>
      </c>
      <c r="L178" s="26">
        <v>0</v>
      </c>
      <c r="M178" s="26">
        <f>I178/E178*100</f>
        <v>57.43119999999999</v>
      </c>
      <c r="N178" s="26">
        <v>0</v>
      </c>
      <c r="O178" s="27"/>
    </row>
    <row r="179" spans="1:15" s="1" customFormat="1" ht="82.5" customHeight="1">
      <c r="A179" s="103"/>
      <c r="B179" s="116" t="s">
        <v>112</v>
      </c>
      <c r="C179" s="106">
        <f aca="true" t="shared" si="64" ref="C179:J179">C181</f>
        <v>50000</v>
      </c>
      <c r="D179" s="106">
        <f t="shared" si="64"/>
        <v>0</v>
      </c>
      <c r="E179" s="106">
        <f t="shared" si="64"/>
        <v>50000</v>
      </c>
      <c r="F179" s="106">
        <f t="shared" si="64"/>
        <v>0</v>
      </c>
      <c r="G179" s="106">
        <f t="shared" si="64"/>
        <v>28715.6</v>
      </c>
      <c r="H179" s="106">
        <f t="shared" si="64"/>
        <v>0</v>
      </c>
      <c r="I179" s="106">
        <f t="shared" si="64"/>
        <v>28715.6</v>
      </c>
      <c r="J179" s="106">
        <f t="shared" si="64"/>
        <v>0</v>
      </c>
      <c r="K179" s="112">
        <f t="shared" si="60"/>
        <v>57.43119999999999</v>
      </c>
      <c r="L179" s="112">
        <v>0</v>
      </c>
      <c r="M179" s="112">
        <f>I179/E179*100</f>
        <v>57.43119999999999</v>
      </c>
      <c r="N179" s="112">
        <v>0</v>
      </c>
      <c r="O179" s="108"/>
    </row>
    <row r="180" spans="1:15" s="1" customFormat="1" ht="409.5" customHeight="1">
      <c r="A180" s="103"/>
      <c r="B180" s="117"/>
      <c r="C180" s="107"/>
      <c r="D180" s="107"/>
      <c r="E180" s="107"/>
      <c r="F180" s="107"/>
      <c r="G180" s="107"/>
      <c r="H180" s="107"/>
      <c r="I180" s="107"/>
      <c r="J180" s="107"/>
      <c r="K180" s="113"/>
      <c r="L180" s="113"/>
      <c r="M180" s="113"/>
      <c r="N180" s="113"/>
      <c r="O180" s="110"/>
    </row>
    <row r="181" spans="1:15" s="1" customFormat="1" ht="56.25" customHeight="1">
      <c r="A181" s="103"/>
      <c r="B181" s="118" t="s">
        <v>72</v>
      </c>
      <c r="C181" s="104">
        <f>D181+E181+F181</f>
        <v>50000</v>
      </c>
      <c r="D181" s="105">
        <v>0</v>
      </c>
      <c r="E181" s="105">
        <v>50000</v>
      </c>
      <c r="F181" s="105">
        <v>0</v>
      </c>
      <c r="G181" s="104">
        <f>H181+I181+J181</f>
        <v>28715.6</v>
      </c>
      <c r="H181" s="105">
        <v>0</v>
      </c>
      <c r="I181" s="105">
        <v>28715.6</v>
      </c>
      <c r="J181" s="105">
        <v>0</v>
      </c>
      <c r="K181" s="111">
        <f>G181/C181*100</f>
        <v>57.43119999999999</v>
      </c>
      <c r="L181" s="111">
        <v>0</v>
      </c>
      <c r="M181" s="111">
        <f>I181/E181*100</f>
        <v>57.43119999999999</v>
      </c>
      <c r="N181" s="111">
        <v>0</v>
      </c>
      <c r="O181" s="114" t="s">
        <v>180</v>
      </c>
    </row>
    <row r="182" spans="1:15" s="1" customFormat="1" ht="409.5" customHeight="1">
      <c r="A182" s="103"/>
      <c r="B182" s="118"/>
      <c r="C182" s="104"/>
      <c r="D182" s="105"/>
      <c r="E182" s="105"/>
      <c r="F182" s="105"/>
      <c r="G182" s="104"/>
      <c r="H182" s="105"/>
      <c r="I182" s="105"/>
      <c r="J182" s="105"/>
      <c r="K182" s="111"/>
      <c r="L182" s="111"/>
      <c r="M182" s="111"/>
      <c r="N182" s="111"/>
      <c r="O182" s="114"/>
    </row>
    <row r="183" spans="1:15" s="1" customFormat="1" ht="409.5" customHeight="1">
      <c r="A183" s="103"/>
      <c r="B183" s="118"/>
      <c r="C183" s="104"/>
      <c r="D183" s="105"/>
      <c r="E183" s="105"/>
      <c r="F183" s="105"/>
      <c r="G183" s="104"/>
      <c r="H183" s="105"/>
      <c r="I183" s="105"/>
      <c r="J183" s="105"/>
      <c r="K183" s="111"/>
      <c r="L183" s="111"/>
      <c r="M183" s="111"/>
      <c r="N183" s="111"/>
      <c r="O183" s="114"/>
    </row>
    <row r="184" spans="1:15" s="1" customFormat="1" ht="160.5" customHeight="1">
      <c r="A184" s="103"/>
      <c r="B184" s="118"/>
      <c r="C184" s="104"/>
      <c r="D184" s="105"/>
      <c r="E184" s="105"/>
      <c r="F184" s="105"/>
      <c r="G184" s="104"/>
      <c r="H184" s="105"/>
      <c r="I184" s="105"/>
      <c r="J184" s="105"/>
      <c r="K184" s="111"/>
      <c r="L184" s="111"/>
      <c r="M184" s="111"/>
      <c r="N184" s="111"/>
      <c r="O184" s="114"/>
    </row>
    <row r="185" spans="1:15" s="1" customFormat="1" ht="210.75" customHeight="1">
      <c r="A185" s="122">
        <v>9</v>
      </c>
      <c r="B185" s="43" t="s">
        <v>129</v>
      </c>
      <c r="C185" s="44">
        <f>C186</f>
        <v>2135.3</v>
      </c>
      <c r="D185" s="44">
        <f aca="true" t="shared" si="65" ref="D185:J187">D186</f>
        <v>0</v>
      </c>
      <c r="E185" s="44">
        <f t="shared" si="65"/>
        <v>2028.5</v>
      </c>
      <c r="F185" s="44">
        <f t="shared" si="65"/>
        <v>106.8</v>
      </c>
      <c r="G185" s="44">
        <f t="shared" si="65"/>
        <v>0</v>
      </c>
      <c r="H185" s="44">
        <f t="shared" si="65"/>
        <v>0</v>
      </c>
      <c r="I185" s="44">
        <f t="shared" si="65"/>
        <v>0</v>
      </c>
      <c r="J185" s="44">
        <f t="shared" si="65"/>
        <v>0</v>
      </c>
      <c r="K185" s="44">
        <f>G185/C185*100</f>
        <v>0</v>
      </c>
      <c r="L185" s="44">
        <v>0</v>
      </c>
      <c r="M185" s="44">
        <f aca="true" t="shared" si="66" ref="M185:M201">I185/E185*100</f>
        <v>0</v>
      </c>
      <c r="N185" s="44">
        <v>0</v>
      </c>
      <c r="O185" s="45"/>
    </row>
    <row r="186" spans="1:15" s="1" customFormat="1" ht="74.25" customHeight="1">
      <c r="A186" s="123"/>
      <c r="B186" s="25" t="s">
        <v>126</v>
      </c>
      <c r="C186" s="26">
        <f>C187</f>
        <v>2135.3</v>
      </c>
      <c r="D186" s="26">
        <f t="shared" si="65"/>
        <v>0</v>
      </c>
      <c r="E186" s="26">
        <f t="shared" si="65"/>
        <v>2028.5</v>
      </c>
      <c r="F186" s="26">
        <f t="shared" si="65"/>
        <v>106.8</v>
      </c>
      <c r="G186" s="26">
        <f t="shared" si="65"/>
        <v>0</v>
      </c>
      <c r="H186" s="26">
        <f t="shared" si="65"/>
        <v>0</v>
      </c>
      <c r="I186" s="26">
        <f t="shared" si="65"/>
        <v>0</v>
      </c>
      <c r="J186" s="26">
        <f t="shared" si="65"/>
        <v>0</v>
      </c>
      <c r="K186" s="26">
        <f>G186/C186*100</f>
        <v>0</v>
      </c>
      <c r="L186" s="26">
        <v>0</v>
      </c>
      <c r="M186" s="26">
        <f t="shared" si="66"/>
        <v>0</v>
      </c>
      <c r="N186" s="26">
        <v>0</v>
      </c>
      <c r="O186" s="27"/>
    </row>
    <row r="187" spans="1:15" s="1" customFormat="1" ht="58.5" customHeight="1">
      <c r="A187" s="123"/>
      <c r="B187" s="96" t="s">
        <v>127</v>
      </c>
      <c r="C187" s="87">
        <f>C188</f>
        <v>2135.3</v>
      </c>
      <c r="D187" s="87">
        <f t="shared" si="65"/>
        <v>0</v>
      </c>
      <c r="E187" s="87">
        <f t="shared" si="65"/>
        <v>2028.5</v>
      </c>
      <c r="F187" s="87">
        <f t="shared" si="65"/>
        <v>106.8</v>
      </c>
      <c r="G187" s="87">
        <f t="shared" si="65"/>
        <v>0</v>
      </c>
      <c r="H187" s="87">
        <f t="shared" si="65"/>
        <v>0</v>
      </c>
      <c r="I187" s="87">
        <f t="shared" si="65"/>
        <v>0</v>
      </c>
      <c r="J187" s="87">
        <f t="shared" si="65"/>
        <v>0</v>
      </c>
      <c r="K187" s="87">
        <f>G187/C187*100</f>
        <v>0</v>
      </c>
      <c r="L187" s="87">
        <v>0</v>
      </c>
      <c r="M187" s="87">
        <f t="shared" si="66"/>
        <v>0</v>
      </c>
      <c r="N187" s="87">
        <v>0</v>
      </c>
      <c r="O187" s="88"/>
    </row>
    <row r="188" spans="1:15" s="1" customFormat="1" ht="409.5" customHeight="1">
      <c r="A188" s="123"/>
      <c r="B188" s="124" t="s">
        <v>24</v>
      </c>
      <c r="C188" s="112">
        <f>D188+E188+F188</f>
        <v>2135.3</v>
      </c>
      <c r="D188" s="126">
        <v>0</v>
      </c>
      <c r="E188" s="126">
        <v>2028.5</v>
      </c>
      <c r="F188" s="126">
        <v>106.8</v>
      </c>
      <c r="G188" s="126">
        <f>H188+I188+J188</f>
        <v>0</v>
      </c>
      <c r="H188" s="119">
        <v>0</v>
      </c>
      <c r="I188" s="126">
        <v>0</v>
      </c>
      <c r="J188" s="126">
        <v>0</v>
      </c>
      <c r="K188" s="112">
        <f>G188/C188*100</f>
        <v>0</v>
      </c>
      <c r="L188" s="112">
        <v>0</v>
      </c>
      <c r="M188" s="112">
        <f t="shared" si="66"/>
        <v>0</v>
      </c>
      <c r="N188" s="112">
        <v>0</v>
      </c>
      <c r="O188" s="108" t="s">
        <v>181</v>
      </c>
    </row>
    <row r="189" spans="1:15" s="1" customFormat="1" ht="67.5" customHeight="1">
      <c r="A189" s="132"/>
      <c r="B189" s="128"/>
      <c r="C189" s="113"/>
      <c r="D189" s="129"/>
      <c r="E189" s="129"/>
      <c r="F189" s="129"/>
      <c r="G189" s="129"/>
      <c r="H189" s="121"/>
      <c r="I189" s="129"/>
      <c r="J189" s="129"/>
      <c r="K189" s="113"/>
      <c r="L189" s="113"/>
      <c r="M189" s="113"/>
      <c r="N189" s="113"/>
      <c r="O189" s="110"/>
    </row>
    <row r="190" spans="1:15" s="1" customFormat="1" ht="153" customHeight="1">
      <c r="A190" s="103">
        <v>10</v>
      </c>
      <c r="B190" s="43" t="s">
        <v>2</v>
      </c>
      <c r="C190" s="44">
        <f>C191</f>
        <v>49923.899999999994</v>
      </c>
      <c r="D190" s="44">
        <f aca="true" t="shared" si="67" ref="D190:J191">D191</f>
        <v>0</v>
      </c>
      <c r="E190" s="44">
        <f t="shared" si="67"/>
        <v>49923.899999999994</v>
      </c>
      <c r="F190" s="44">
        <f t="shared" si="67"/>
        <v>0</v>
      </c>
      <c r="G190" s="44">
        <f t="shared" si="67"/>
        <v>40480.90000000001</v>
      </c>
      <c r="H190" s="44">
        <f t="shared" si="67"/>
        <v>0</v>
      </c>
      <c r="I190" s="44">
        <f t="shared" si="67"/>
        <v>40480.90000000001</v>
      </c>
      <c r="J190" s="44">
        <f t="shared" si="67"/>
        <v>0</v>
      </c>
      <c r="K190" s="44">
        <f aca="true" t="shared" si="68" ref="K190:K200">G190/C190*100</f>
        <v>81.08521169219554</v>
      </c>
      <c r="L190" s="44">
        <v>0</v>
      </c>
      <c r="M190" s="44">
        <f t="shared" si="66"/>
        <v>81.08521169219554</v>
      </c>
      <c r="N190" s="44">
        <v>0</v>
      </c>
      <c r="O190" s="45"/>
    </row>
    <row r="191" spans="1:15" s="1" customFormat="1" ht="72.75" customHeight="1">
      <c r="A191" s="103"/>
      <c r="B191" s="25" t="s">
        <v>46</v>
      </c>
      <c r="C191" s="26">
        <f>C192</f>
        <v>49923.899999999994</v>
      </c>
      <c r="D191" s="26">
        <f t="shared" si="67"/>
        <v>0</v>
      </c>
      <c r="E191" s="26">
        <f t="shared" si="67"/>
        <v>49923.899999999994</v>
      </c>
      <c r="F191" s="26">
        <f t="shared" si="67"/>
        <v>0</v>
      </c>
      <c r="G191" s="26">
        <f t="shared" si="67"/>
        <v>40480.90000000001</v>
      </c>
      <c r="H191" s="26">
        <f t="shared" si="67"/>
        <v>0</v>
      </c>
      <c r="I191" s="26">
        <f t="shared" si="67"/>
        <v>40480.90000000001</v>
      </c>
      <c r="J191" s="26">
        <f t="shared" si="67"/>
        <v>0</v>
      </c>
      <c r="K191" s="26">
        <f t="shared" si="68"/>
        <v>81.08521169219554</v>
      </c>
      <c r="L191" s="26">
        <v>0</v>
      </c>
      <c r="M191" s="26">
        <f t="shared" si="66"/>
        <v>81.08521169219554</v>
      </c>
      <c r="N191" s="26">
        <v>0</v>
      </c>
      <c r="O191" s="27"/>
    </row>
    <row r="192" spans="1:15" s="1" customFormat="1" ht="112.5" customHeight="1">
      <c r="A192" s="103"/>
      <c r="B192" s="34" t="s">
        <v>48</v>
      </c>
      <c r="C192" s="12">
        <f>C193+C194+C195+C196+C197+C198+C199+C200</f>
        <v>49923.899999999994</v>
      </c>
      <c r="D192" s="12">
        <f aca="true" t="shared" si="69" ref="D192:J192">D193+D194+D195+D196+D197+D198+D199+D200</f>
        <v>0</v>
      </c>
      <c r="E192" s="12">
        <f t="shared" si="69"/>
        <v>49923.899999999994</v>
      </c>
      <c r="F192" s="12">
        <f t="shared" si="69"/>
        <v>0</v>
      </c>
      <c r="G192" s="12">
        <f t="shared" si="69"/>
        <v>40480.90000000001</v>
      </c>
      <c r="H192" s="12">
        <f t="shared" si="69"/>
        <v>0</v>
      </c>
      <c r="I192" s="12">
        <f t="shared" si="69"/>
        <v>40480.90000000001</v>
      </c>
      <c r="J192" s="12">
        <f t="shared" si="69"/>
        <v>0</v>
      </c>
      <c r="K192" s="87">
        <f t="shared" si="68"/>
        <v>81.08521169219554</v>
      </c>
      <c r="L192" s="87">
        <v>0</v>
      </c>
      <c r="M192" s="87">
        <f t="shared" si="66"/>
        <v>81.08521169219554</v>
      </c>
      <c r="N192" s="87">
        <v>0</v>
      </c>
      <c r="O192" s="88"/>
    </row>
    <row r="193" spans="1:15" s="1" customFormat="1" ht="101.25" customHeight="1">
      <c r="A193" s="103"/>
      <c r="B193" s="96" t="s">
        <v>15</v>
      </c>
      <c r="C193" s="12">
        <f aca="true" t="shared" si="70" ref="C193:C200">D193+E193+F193</f>
        <v>3955.4</v>
      </c>
      <c r="D193" s="97">
        <v>0</v>
      </c>
      <c r="E193" s="97">
        <v>3955.4</v>
      </c>
      <c r="F193" s="97">
        <v>0</v>
      </c>
      <c r="G193" s="12">
        <f aca="true" t="shared" si="71" ref="G193:G200">H193+I193+J193</f>
        <v>2967.4</v>
      </c>
      <c r="H193" s="97">
        <v>0</v>
      </c>
      <c r="I193" s="97">
        <v>2967.4</v>
      </c>
      <c r="J193" s="97">
        <v>0</v>
      </c>
      <c r="K193" s="87">
        <f t="shared" si="68"/>
        <v>75.02148960914194</v>
      </c>
      <c r="L193" s="87">
        <v>0</v>
      </c>
      <c r="M193" s="87">
        <f t="shared" si="66"/>
        <v>75.02148960914194</v>
      </c>
      <c r="N193" s="87">
        <v>0</v>
      </c>
      <c r="O193" s="88" t="s">
        <v>113</v>
      </c>
    </row>
    <row r="194" spans="1:15" s="20" customFormat="1" ht="101.25" customHeight="1">
      <c r="A194" s="103"/>
      <c r="B194" s="96" t="s">
        <v>16</v>
      </c>
      <c r="C194" s="12">
        <f t="shared" si="70"/>
        <v>4008.3</v>
      </c>
      <c r="D194" s="97">
        <v>0</v>
      </c>
      <c r="E194" s="97">
        <v>4008.3</v>
      </c>
      <c r="F194" s="97">
        <v>0</v>
      </c>
      <c r="G194" s="12">
        <f t="shared" si="71"/>
        <v>4008.3</v>
      </c>
      <c r="H194" s="97">
        <v>0</v>
      </c>
      <c r="I194" s="97">
        <v>4008.3</v>
      </c>
      <c r="J194" s="97">
        <v>0</v>
      </c>
      <c r="K194" s="87">
        <f t="shared" si="68"/>
        <v>100</v>
      </c>
      <c r="L194" s="87">
        <v>0</v>
      </c>
      <c r="M194" s="87">
        <f t="shared" si="66"/>
        <v>100</v>
      </c>
      <c r="N194" s="87">
        <v>0</v>
      </c>
      <c r="O194" s="88" t="s">
        <v>113</v>
      </c>
    </row>
    <row r="195" spans="1:15" s="20" customFormat="1" ht="101.25" customHeight="1">
      <c r="A195" s="103"/>
      <c r="B195" s="96" t="s">
        <v>17</v>
      </c>
      <c r="C195" s="12">
        <f t="shared" si="70"/>
        <v>2775.3</v>
      </c>
      <c r="D195" s="97">
        <v>0</v>
      </c>
      <c r="E195" s="97">
        <v>2775.3</v>
      </c>
      <c r="F195" s="97">
        <v>0</v>
      </c>
      <c r="G195" s="12">
        <f t="shared" si="71"/>
        <v>2082</v>
      </c>
      <c r="H195" s="97">
        <v>0</v>
      </c>
      <c r="I195" s="97">
        <v>2082</v>
      </c>
      <c r="J195" s="97">
        <v>0</v>
      </c>
      <c r="K195" s="87">
        <f t="shared" si="68"/>
        <v>75.01891687385147</v>
      </c>
      <c r="L195" s="87">
        <v>0</v>
      </c>
      <c r="M195" s="87">
        <f t="shared" si="66"/>
        <v>75.01891687385147</v>
      </c>
      <c r="N195" s="87">
        <v>0</v>
      </c>
      <c r="O195" s="88" t="s">
        <v>113</v>
      </c>
    </row>
    <row r="196" spans="1:15" ht="101.25" customHeight="1">
      <c r="A196" s="103"/>
      <c r="B196" s="53" t="s">
        <v>7</v>
      </c>
      <c r="C196" s="12">
        <f t="shared" si="70"/>
        <v>9470.1</v>
      </c>
      <c r="D196" s="97">
        <v>0</v>
      </c>
      <c r="E196" s="97">
        <v>9470.1</v>
      </c>
      <c r="F196" s="97">
        <v>0</v>
      </c>
      <c r="G196" s="12">
        <f t="shared" si="71"/>
        <v>7104.4</v>
      </c>
      <c r="H196" s="97">
        <v>0</v>
      </c>
      <c r="I196" s="97">
        <v>7104.4</v>
      </c>
      <c r="J196" s="97">
        <v>0</v>
      </c>
      <c r="K196" s="87">
        <f t="shared" si="68"/>
        <v>75.01927117981857</v>
      </c>
      <c r="L196" s="87">
        <v>0</v>
      </c>
      <c r="M196" s="87">
        <f t="shared" si="66"/>
        <v>75.01927117981857</v>
      </c>
      <c r="N196" s="87">
        <v>0</v>
      </c>
      <c r="O196" s="88" t="s">
        <v>113</v>
      </c>
    </row>
    <row r="197" spans="1:15" s="54" customFormat="1" ht="109.5" customHeight="1">
      <c r="A197" s="103"/>
      <c r="B197" s="96" t="s">
        <v>19</v>
      </c>
      <c r="C197" s="12">
        <f t="shared" si="70"/>
        <v>16234.1</v>
      </c>
      <c r="D197" s="97">
        <v>0</v>
      </c>
      <c r="E197" s="97">
        <v>16234.1</v>
      </c>
      <c r="F197" s="97">
        <v>0</v>
      </c>
      <c r="G197" s="12">
        <f t="shared" si="71"/>
        <v>14205.7</v>
      </c>
      <c r="H197" s="97">
        <v>0</v>
      </c>
      <c r="I197" s="97">
        <v>14205.7</v>
      </c>
      <c r="J197" s="97">
        <v>0</v>
      </c>
      <c r="K197" s="87">
        <f t="shared" si="68"/>
        <v>87.50531289076697</v>
      </c>
      <c r="L197" s="87">
        <v>0</v>
      </c>
      <c r="M197" s="87">
        <f t="shared" si="66"/>
        <v>87.50531289076697</v>
      </c>
      <c r="N197" s="87">
        <v>0</v>
      </c>
      <c r="O197" s="88" t="s">
        <v>113</v>
      </c>
    </row>
    <row r="198" spans="1:15" ht="120" customHeight="1">
      <c r="A198" s="103"/>
      <c r="B198" s="96" t="s">
        <v>20</v>
      </c>
      <c r="C198" s="12">
        <f t="shared" si="70"/>
        <v>6854.9</v>
      </c>
      <c r="D198" s="97">
        <v>0</v>
      </c>
      <c r="E198" s="97">
        <v>6854.9</v>
      </c>
      <c r="F198" s="97">
        <v>0</v>
      </c>
      <c r="G198" s="12">
        <f t="shared" si="71"/>
        <v>5142.5</v>
      </c>
      <c r="H198" s="97">
        <v>0</v>
      </c>
      <c r="I198" s="97">
        <v>5142.5</v>
      </c>
      <c r="J198" s="97">
        <v>0</v>
      </c>
      <c r="K198" s="87">
        <f t="shared" si="68"/>
        <v>75.01932923893857</v>
      </c>
      <c r="L198" s="87">
        <v>0</v>
      </c>
      <c r="M198" s="87">
        <f t="shared" si="66"/>
        <v>75.01932923893857</v>
      </c>
      <c r="N198" s="87">
        <v>0</v>
      </c>
      <c r="O198" s="88" t="s">
        <v>113</v>
      </c>
    </row>
    <row r="199" spans="1:15" ht="112.5" customHeight="1">
      <c r="A199" s="103"/>
      <c r="B199" s="96" t="s">
        <v>22</v>
      </c>
      <c r="C199" s="12">
        <f t="shared" si="70"/>
        <v>1766.6</v>
      </c>
      <c r="D199" s="97">
        <v>0</v>
      </c>
      <c r="E199" s="97">
        <v>1766.6</v>
      </c>
      <c r="F199" s="97">
        <v>0</v>
      </c>
      <c r="G199" s="12">
        <f t="shared" si="71"/>
        <v>1325.3</v>
      </c>
      <c r="H199" s="97">
        <v>0</v>
      </c>
      <c r="I199" s="97">
        <v>1325.3</v>
      </c>
      <c r="J199" s="97">
        <v>0</v>
      </c>
      <c r="K199" s="87">
        <f t="shared" si="68"/>
        <v>75.01981206837995</v>
      </c>
      <c r="L199" s="87">
        <v>0</v>
      </c>
      <c r="M199" s="87">
        <f t="shared" si="66"/>
        <v>75.01981206837995</v>
      </c>
      <c r="N199" s="87">
        <v>0</v>
      </c>
      <c r="O199" s="88" t="s">
        <v>113</v>
      </c>
    </row>
    <row r="200" spans="1:15" ht="109.5" customHeight="1">
      <c r="A200" s="103"/>
      <c r="B200" s="96" t="s">
        <v>23</v>
      </c>
      <c r="C200" s="12">
        <f t="shared" si="70"/>
        <v>4859.2</v>
      </c>
      <c r="D200" s="97">
        <v>0</v>
      </c>
      <c r="E200" s="97">
        <v>4859.2</v>
      </c>
      <c r="F200" s="97">
        <v>0</v>
      </c>
      <c r="G200" s="12">
        <f t="shared" si="71"/>
        <v>3645.3</v>
      </c>
      <c r="H200" s="97">
        <v>0</v>
      </c>
      <c r="I200" s="97">
        <v>3645.3</v>
      </c>
      <c r="J200" s="97">
        <v>0</v>
      </c>
      <c r="K200" s="87">
        <f t="shared" si="68"/>
        <v>75.0185215673362</v>
      </c>
      <c r="L200" s="87">
        <v>0</v>
      </c>
      <c r="M200" s="87">
        <f t="shared" si="66"/>
        <v>75.0185215673362</v>
      </c>
      <c r="N200" s="87">
        <v>0</v>
      </c>
      <c r="O200" s="88" t="s">
        <v>113</v>
      </c>
    </row>
    <row r="201" spans="1:15" ht="123.75" customHeight="1">
      <c r="A201" s="55"/>
      <c r="B201" s="56" t="s">
        <v>27</v>
      </c>
      <c r="C201" s="57">
        <f>C101+C115+C121+C142+C160+C167+C173+C177+C185+C190</f>
        <v>310535.747</v>
      </c>
      <c r="D201" s="57">
        <f aca="true" t="shared" si="72" ref="D201:J201">D101+D115+D121+D142+D160+D167+D173+D177+D185+D190</f>
        <v>10681.8</v>
      </c>
      <c r="E201" s="57">
        <f t="shared" si="72"/>
        <v>285289.80000000005</v>
      </c>
      <c r="F201" s="57">
        <f t="shared" si="72"/>
        <v>14564.146999999999</v>
      </c>
      <c r="G201" s="57">
        <f t="shared" si="72"/>
        <v>179036.7</v>
      </c>
      <c r="H201" s="57">
        <f t="shared" si="72"/>
        <v>10681.8</v>
      </c>
      <c r="I201" s="57">
        <f t="shared" si="72"/>
        <v>160182.2</v>
      </c>
      <c r="J201" s="57">
        <f t="shared" si="72"/>
        <v>8172.7</v>
      </c>
      <c r="K201" s="58">
        <f>G201/C201*100</f>
        <v>57.6541353868674</v>
      </c>
      <c r="L201" s="58">
        <f>H201/D201*100</f>
        <v>100</v>
      </c>
      <c r="M201" s="58">
        <f t="shared" si="66"/>
        <v>56.14718787702889</v>
      </c>
      <c r="N201" s="58">
        <f>J201/F201*100</f>
        <v>56.115198507677796</v>
      </c>
      <c r="O201" s="59"/>
    </row>
    <row r="202" spans="1:15" s="65" customFormat="1" ht="98.25" customHeight="1">
      <c r="A202" s="60"/>
      <c r="B202" s="61" t="s">
        <v>29</v>
      </c>
      <c r="C202" s="62">
        <f aca="true" t="shared" si="73" ref="C202:J202">C99+C201</f>
        <v>1673848.047</v>
      </c>
      <c r="D202" s="62">
        <f t="shared" si="73"/>
        <v>112318.5</v>
      </c>
      <c r="E202" s="62">
        <f t="shared" si="73"/>
        <v>1530367.3</v>
      </c>
      <c r="F202" s="62">
        <f t="shared" si="73"/>
        <v>31162.246999999996</v>
      </c>
      <c r="G202" s="62">
        <f t="shared" si="73"/>
        <v>1163166.5999999999</v>
      </c>
      <c r="H202" s="62">
        <f t="shared" si="73"/>
        <v>73419.8</v>
      </c>
      <c r="I202" s="62">
        <f t="shared" si="73"/>
        <v>1075128.7999999998</v>
      </c>
      <c r="J202" s="62">
        <f t="shared" si="73"/>
        <v>14618</v>
      </c>
      <c r="K202" s="63">
        <f>G202/C202*100</f>
        <v>69.49057305916848</v>
      </c>
      <c r="L202" s="63">
        <f>H202/D202*100</f>
        <v>65.36750401759282</v>
      </c>
      <c r="M202" s="63">
        <f>I202/E202*100</f>
        <v>70.25299089963565</v>
      </c>
      <c r="N202" s="63">
        <f>J202/F202*100</f>
        <v>46.90932589039552</v>
      </c>
      <c r="O202" s="64"/>
    </row>
  </sheetData>
  <sheetProtection/>
  <mergeCells count="639">
    <mergeCell ref="A115:A120"/>
    <mergeCell ref="A113:A114"/>
    <mergeCell ref="A1:O1"/>
    <mergeCell ref="A3:A5"/>
    <mergeCell ref="B3:B5"/>
    <mergeCell ref="C3:F3"/>
    <mergeCell ref="G3:J3"/>
    <mergeCell ref="K3:N3"/>
    <mergeCell ref="O3:O5"/>
    <mergeCell ref="C4:C5"/>
    <mergeCell ref="D4:F4"/>
    <mergeCell ref="G4:G5"/>
    <mergeCell ref="H4:J4"/>
    <mergeCell ref="K4:K5"/>
    <mergeCell ref="L4:N4"/>
    <mergeCell ref="A7:O7"/>
    <mergeCell ref="A8:A12"/>
    <mergeCell ref="B10:B11"/>
    <mergeCell ref="C10:C11"/>
    <mergeCell ref="D10:D11"/>
    <mergeCell ref="E10:E11"/>
    <mergeCell ref="F10:F11"/>
    <mergeCell ref="G10:G11"/>
    <mergeCell ref="H10:H11"/>
    <mergeCell ref="I10:I11"/>
    <mergeCell ref="J10:J11"/>
    <mergeCell ref="K10:K11"/>
    <mergeCell ref="L10:L11"/>
    <mergeCell ref="M10:M11"/>
    <mergeCell ref="N10:N11"/>
    <mergeCell ref="O10:O11"/>
    <mergeCell ref="A13:A31"/>
    <mergeCell ref="B15:B16"/>
    <mergeCell ref="C15:C16"/>
    <mergeCell ref="D15:D16"/>
    <mergeCell ref="E15:E16"/>
    <mergeCell ref="F15:F16"/>
    <mergeCell ref="G15:G16"/>
    <mergeCell ref="H15:H16"/>
    <mergeCell ref="I15:I16"/>
    <mergeCell ref="J15:J16"/>
    <mergeCell ref="K15:K16"/>
    <mergeCell ref="L15:L16"/>
    <mergeCell ref="M15:M16"/>
    <mergeCell ref="N15:N16"/>
    <mergeCell ref="O15:O16"/>
    <mergeCell ref="B17:B18"/>
    <mergeCell ref="C17:C18"/>
    <mergeCell ref="D17:D18"/>
    <mergeCell ref="E17:E18"/>
    <mergeCell ref="F17:F18"/>
    <mergeCell ref="G17:G18"/>
    <mergeCell ref="H17:H18"/>
    <mergeCell ref="I17:I18"/>
    <mergeCell ref="J17:J18"/>
    <mergeCell ref="K17:K18"/>
    <mergeCell ref="L17:L18"/>
    <mergeCell ref="M17:M18"/>
    <mergeCell ref="N17:N18"/>
    <mergeCell ref="O17:O18"/>
    <mergeCell ref="B22:B23"/>
    <mergeCell ref="C22:C23"/>
    <mergeCell ref="D22:D23"/>
    <mergeCell ref="E22:E23"/>
    <mergeCell ref="F22:F23"/>
    <mergeCell ref="G22:G23"/>
    <mergeCell ref="H22:H23"/>
    <mergeCell ref="I22:I23"/>
    <mergeCell ref="J22:J23"/>
    <mergeCell ref="K22:K23"/>
    <mergeCell ref="L22:L23"/>
    <mergeCell ref="M22:M23"/>
    <mergeCell ref="N22:N23"/>
    <mergeCell ref="O22:O23"/>
    <mergeCell ref="B24:B25"/>
    <mergeCell ref="C24:C25"/>
    <mergeCell ref="D24:D25"/>
    <mergeCell ref="E24:E25"/>
    <mergeCell ref="F24:F25"/>
    <mergeCell ref="G24:G25"/>
    <mergeCell ref="H24:H25"/>
    <mergeCell ref="I24:I25"/>
    <mergeCell ref="J24:J25"/>
    <mergeCell ref="K24:K25"/>
    <mergeCell ref="L24:L25"/>
    <mergeCell ref="M24:M25"/>
    <mergeCell ref="N24:N25"/>
    <mergeCell ref="O24:O25"/>
    <mergeCell ref="B26:B27"/>
    <mergeCell ref="C26:C27"/>
    <mergeCell ref="D26:D27"/>
    <mergeCell ref="E26:E27"/>
    <mergeCell ref="F26:F27"/>
    <mergeCell ref="G26:G27"/>
    <mergeCell ref="H26:H27"/>
    <mergeCell ref="I26:I27"/>
    <mergeCell ref="J26:J27"/>
    <mergeCell ref="K26:K27"/>
    <mergeCell ref="L26:L27"/>
    <mergeCell ref="M26:M27"/>
    <mergeCell ref="N26:N27"/>
    <mergeCell ref="O26:O27"/>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Q28:Q29"/>
    <mergeCell ref="B30:B31"/>
    <mergeCell ref="C30:C31"/>
    <mergeCell ref="D30:D31"/>
    <mergeCell ref="E30:E31"/>
    <mergeCell ref="F30:F31"/>
    <mergeCell ref="G30:G31"/>
    <mergeCell ref="H30:H31"/>
    <mergeCell ref="I30:I31"/>
    <mergeCell ref="J30:J31"/>
    <mergeCell ref="K30:K31"/>
    <mergeCell ref="L30:L31"/>
    <mergeCell ref="M30:M31"/>
    <mergeCell ref="N30:N31"/>
    <mergeCell ref="O30:O31"/>
    <mergeCell ref="A32:A46"/>
    <mergeCell ref="B34:B35"/>
    <mergeCell ref="C34:C35"/>
    <mergeCell ref="D34:D35"/>
    <mergeCell ref="E34:E35"/>
    <mergeCell ref="F34:F35"/>
    <mergeCell ref="G34:G35"/>
    <mergeCell ref="H34:H35"/>
    <mergeCell ref="I34:I35"/>
    <mergeCell ref="J34:J35"/>
    <mergeCell ref="K34:K35"/>
    <mergeCell ref="L34:L35"/>
    <mergeCell ref="M34:M35"/>
    <mergeCell ref="N34:N35"/>
    <mergeCell ref="O34:O35"/>
    <mergeCell ref="B36:B37"/>
    <mergeCell ref="C36:C37"/>
    <mergeCell ref="D36:D37"/>
    <mergeCell ref="E36:E37"/>
    <mergeCell ref="F36:F37"/>
    <mergeCell ref="G36:G37"/>
    <mergeCell ref="H36:H37"/>
    <mergeCell ref="I36:I37"/>
    <mergeCell ref="J36:J37"/>
    <mergeCell ref="K36:K37"/>
    <mergeCell ref="L36:L37"/>
    <mergeCell ref="M36:M37"/>
    <mergeCell ref="N36:N37"/>
    <mergeCell ref="O36:O37"/>
    <mergeCell ref="B38:B39"/>
    <mergeCell ref="C38:C39"/>
    <mergeCell ref="D38:D39"/>
    <mergeCell ref="E38:E39"/>
    <mergeCell ref="F38:F39"/>
    <mergeCell ref="G38:G39"/>
    <mergeCell ref="H38:H39"/>
    <mergeCell ref="I38:I39"/>
    <mergeCell ref="J38:J39"/>
    <mergeCell ref="K38:K39"/>
    <mergeCell ref="L38:L39"/>
    <mergeCell ref="M38:M39"/>
    <mergeCell ref="N38:N39"/>
    <mergeCell ref="O38:O39"/>
    <mergeCell ref="B40:B41"/>
    <mergeCell ref="C40:C41"/>
    <mergeCell ref="D40:D41"/>
    <mergeCell ref="E40:E41"/>
    <mergeCell ref="F40:F41"/>
    <mergeCell ref="G40:G41"/>
    <mergeCell ref="H40:H41"/>
    <mergeCell ref="I40:I41"/>
    <mergeCell ref="J40:J41"/>
    <mergeCell ref="K40:K41"/>
    <mergeCell ref="L40:L41"/>
    <mergeCell ref="M40:M41"/>
    <mergeCell ref="N40:N41"/>
    <mergeCell ref="O40:O41"/>
    <mergeCell ref="B42:B43"/>
    <mergeCell ref="C42:C43"/>
    <mergeCell ref="D42:D43"/>
    <mergeCell ref="E42:E43"/>
    <mergeCell ref="F42:F43"/>
    <mergeCell ref="G42:G43"/>
    <mergeCell ref="H42:H43"/>
    <mergeCell ref="I42:I43"/>
    <mergeCell ref="J42:J43"/>
    <mergeCell ref="K42:K43"/>
    <mergeCell ref="L42:L43"/>
    <mergeCell ref="M42:M43"/>
    <mergeCell ref="N42:N43"/>
    <mergeCell ref="O42:O43"/>
    <mergeCell ref="B44:B45"/>
    <mergeCell ref="C44:C45"/>
    <mergeCell ref="D44:D45"/>
    <mergeCell ref="E44:E45"/>
    <mergeCell ref="F44:F45"/>
    <mergeCell ref="G44:G45"/>
    <mergeCell ref="H44:H45"/>
    <mergeCell ref="I44:I45"/>
    <mergeCell ref="J44:J45"/>
    <mergeCell ref="K44:K45"/>
    <mergeCell ref="L44:L45"/>
    <mergeCell ref="M44:M45"/>
    <mergeCell ref="N44:N45"/>
    <mergeCell ref="O44:O45"/>
    <mergeCell ref="A47:A58"/>
    <mergeCell ref="B49:B52"/>
    <mergeCell ref="C49:C52"/>
    <mergeCell ref="D49:D52"/>
    <mergeCell ref="E49:E52"/>
    <mergeCell ref="F49:F52"/>
    <mergeCell ref="G49:G52"/>
    <mergeCell ref="H49:H52"/>
    <mergeCell ref="I49:I52"/>
    <mergeCell ref="J49:J52"/>
    <mergeCell ref="K49:K52"/>
    <mergeCell ref="L49:L52"/>
    <mergeCell ref="M49:M52"/>
    <mergeCell ref="N49:N52"/>
    <mergeCell ref="O49:O52"/>
    <mergeCell ref="B53:B54"/>
    <mergeCell ref="C53:C54"/>
    <mergeCell ref="D53:D54"/>
    <mergeCell ref="E53:E54"/>
    <mergeCell ref="F53:F54"/>
    <mergeCell ref="G53:G54"/>
    <mergeCell ref="H53:H54"/>
    <mergeCell ref="I53:I54"/>
    <mergeCell ref="J53:J54"/>
    <mergeCell ref="K53:K54"/>
    <mergeCell ref="L53:L54"/>
    <mergeCell ref="M53:M54"/>
    <mergeCell ref="N53:N54"/>
    <mergeCell ref="O53:O54"/>
    <mergeCell ref="B57:B58"/>
    <mergeCell ref="C57:C58"/>
    <mergeCell ref="D57:D58"/>
    <mergeCell ref="E57:E58"/>
    <mergeCell ref="F57:F58"/>
    <mergeCell ref="G57:G58"/>
    <mergeCell ref="H57:H58"/>
    <mergeCell ref="I57:I58"/>
    <mergeCell ref="J57:J58"/>
    <mergeCell ref="K57:K58"/>
    <mergeCell ref="L57:L58"/>
    <mergeCell ref="M57:M58"/>
    <mergeCell ref="N57:N58"/>
    <mergeCell ref="O57:O58"/>
    <mergeCell ref="A59:A64"/>
    <mergeCell ref="B61:B62"/>
    <mergeCell ref="C61:C62"/>
    <mergeCell ref="D61:D62"/>
    <mergeCell ref="E61:E62"/>
    <mergeCell ref="F61:F62"/>
    <mergeCell ref="G61:G62"/>
    <mergeCell ref="H61:H62"/>
    <mergeCell ref="I61:I62"/>
    <mergeCell ref="J61:J62"/>
    <mergeCell ref="K61:K62"/>
    <mergeCell ref="L61:L62"/>
    <mergeCell ref="M61:M62"/>
    <mergeCell ref="N61:N62"/>
    <mergeCell ref="O61:O62"/>
    <mergeCell ref="B63:B64"/>
    <mergeCell ref="C63:C64"/>
    <mergeCell ref="D63:D64"/>
    <mergeCell ref="E63:E64"/>
    <mergeCell ref="F63:F64"/>
    <mergeCell ref="G63:G64"/>
    <mergeCell ref="H63:H64"/>
    <mergeCell ref="I63:I64"/>
    <mergeCell ref="J63:J64"/>
    <mergeCell ref="K63:K64"/>
    <mergeCell ref="L63:L64"/>
    <mergeCell ref="M63:M64"/>
    <mergeCell ref="N63:N64"/>
    <mergeCell ref="O63:O64"/>
    <mergeCell ref="A65:A69"/>
    <mergeCell ref="B67:B68"/>
    <mergeCell ref="C67:C68"/>
    <mergeCell ref="D67:D68"/>
    <mergeCell ref="E67:E68"/>
    <mergeCell ref="F67:F68"/>
    <mergeCell ref="G67:G68"/>
    <mergeCell ref="H67:H68"/>
    <mergeCell ref="I67:I68"/>
    <mergeCell ref="J67:J68"/>
    <mergeCell ref="K67:K68"/>
    <mergeCell ref="L67:L68"/>
    <mergeCell ref="M67:M68"/>
    <mergeCell ref="N67:N68"/>
    <mergeCell ref="O67:O68"/>
    <mergeCell ref="A70:A80"/>
    <mergeCell ref="B73:B74"/>
    <mergeCell ref="C73:C74"/>
    <mergeCell ref="D73:D74"/>
    <mergeCell ref="E73:E74"/>
    <mergeCell ref="F73:F74"/>
    <mergeCell ref="G73:G74"/>
    <mergeCell ref="H73:H74"/>
    <mergeCell ref="I73:I74"/>
    <mergeCell ref="J73:J74"/>
    <mergeCell ref="K73:K74"/>
    <mergeCell ref="L73:L74"/>
    <mergeCell ref="M73:M74"/>
    <mergeCell ref="N73:N74"/>
    <mergeCell ref="O73:O74"/>
    <mergeCell ref="B76:B80"/>
    <mergeCell ref="C76:C80"/>
    <mergeCell ref="D76:D80"/>
    <mergeCell ref="E76:E80"/>
    <mergeCell ref="F76:F80"/>
    <mergeCell ref="G76:G80"/>
    <mergeCell ref="H76:H80"/>
    <mergeCell ref="I76:I80"/>
    <mergeCell ref="J76:J80"/>
    <mergeCell ref="K76:K80"/>
    <mergeCell ref="L76:L80"/>
    <mergeCell ref="M76:M80"/>
    <mergeCell ref="N76:N80"/>
    <mergeCell ref="O76:O80"/>
    <mergeCell ref="A82:A88"/>
    <mergeCell ref="A89:A94"/>
    <mergeCell ref="B91:B92"/>
    <mergeCell ref="C91:C92"/>
    <mergeCell ref="D91:D92"/>
    <mergeCell ref="E91:E92"/>
    <mergeCell ref="F91:F92"/>
    <mergeCell ref="G91:G92"/>
    <mergeCell ref="H91:H92"/>
    <mergeCell ref="I91:I92"/>
    <mergeCell ref="J91:J92"/>
    <mergeCell ref="K91:K92"/>
    <mergeCell ref="M93:M94"/>
    <mergeCell ref="L91:L92"/>
    <mergeCell ref="M91:M92"/>
    <mergeCell ref="N91:N92"/>
    <mergeCell ref="O91:O92"/>
    <mergeCell ref="B93:B94"/>
    <mergeCell ref="C93:C94"/>
    <mergeCell ref="D93:D94"/>
    <mergeCell ref="E93:E94"/>
    <mergeCell ref="F93:F94"/>
    <mergeCell ref="I93:I94"/>
    <mergeCell ref="J93:J94"/>
    <mergeCell ref="K93:K94"/>
    <mergeCell ref="L93:L94"/>
    <mergeCell ref="G93:G94"/>
    <mergeCell ref="I97:I98"/>
    <mergeCell ref="J97:J98"/>
    <mergeCell ref="K97:K98"/>
    <mergeCell ref="N93:N94"/>
    <mergeCell ref="O93:O94"/>
    <mergeCell ref="A95:A98"/>
    <mergeCell ref="B97:B98"/>
    <mergeCell ref="C97:C98"/>
    <mergeCell ref="D97:D98"/>
    <mergeCell ref="E97:E98"/>
    <mergeCell ref="F97:F98"/>
    <mergeCell ref="G97:G98"/>
    <mergeCell ref="H93:H94"/>
    <mergeCell ref="O97:O98"/>
    <mergeCell ref="A100:O100"/>
    <mergeCell ref="B103:B104"/>
    <mergeCell ref="C103:C104"/>
    <mergeCell ref="D103:D104"/>
    <mergeCell ref="E103:E104"/>
    <mergeCell ref="M103:M104"/>
    <mergeCell ref="N97:N98"/>
    <mergeCell ref="O103:O104"/>
    <mergeCell ref="K103:K104"/>
    <mergeCell ref="H124:H125"/>
    <mergeCell ref="F103:F104"/>
    <mergeCell ref="G103:G104"/>
    <mergeCell ref="H103:H104"/>
    <mergeCell ref="L97:L98"/>
    <mergeCell ref="M97:M98"/>
    <mergeCell ref="H97:H98"/>
    <mergeCell ref="I124:I125"/>
    <mergeCell ref="I103:I104"/>
    <mergeCell ref="J103:J104"/>
    <mergeCell ref="L103:L104"/>
    <mergeCell ref="N103:N104"/>
    <mergeCell ref="B124:B125"/>
    <mergeCell ref="C124:C125"/>
    <mergeCell ref="D124:D125"/>
    <mergeCell ref="E124:E125"/>
    <mergeCell ref="F124:F125"/>
    <mergeCell ref="G124:G125"/>
    <mergeCell ref="J124:J125"/>
    <mergeCell ref="K124:K125"/>
    <mergeCell ref="L124:L125"/>
    <mergeCell ref="M124:M125"/>
    <mergeCell ref="N124:N125"/>
    <mergeCell ref="O124:O125"/>
    <mergeCell ref="B126:B127"/>
    <mergeCell ref="C126:C127"/>
    <mergeCell ref="D126:D127"/>
    <mergeCell ref="E126:E127"/>
    <mergeCell ref="F126:F127"/>
    <mergeCell ref="G126:G127"/>
    <mergeCell ref="H126:H127"/>
    <mergeCell ref="I126:I127"/>
    <mergeCell ref="J126:J127"/>
    <mergeCell ref="K126:K127"/>
    <mergeCell ref="L126:L127"/>
    <mergeCell ref="M126:M127"/>
    <mergeCell ref="N126:N127"/>
    <mergeCell ref="O126:O127"/>
    <mergeCell ref="B128:B129"/>
    <mergeCell ref="C128:C129"/>
    <mergeCell ref="D128:D129"/>
    <mergeCell ref="E128:E129"/>
    <mergeCell ref="F128:F129"/>
    <mergeCell ref="M128:M129"/>
    <mergeCell ref="N128:N129"/>
    <mergeCell ref="O128:O129"/>
    <mergeCell ref="G128:G129"/>
    <mergeCell ref="H128:H129"/>
    <mergeCell ref="I128:I129"/>
    <mergeCell ref="J128:J129"/>
    <mergeCell ref="K128:K129"/>
    <mergeCell ref="L128:L129"/>
    <mergeCell ref="J133:J134"/>
    <mergeCell ref="L130:L131"/>
    <mergeCell ref="M130:M131"/>
    <mergeCell ref="N130:N131"/>
    <mergeCell ref="K133:K134"/>
    <mergeCell ref="L133:L134"/>
    <mergeCell ref="M133:M134"/>
    <mergeCell ref="N133:N134"/>
    <mergeCell ref="I135:I136"/>
    <mergeCell ref="J135:J136"/>
    <mergeCell ref="B133:B134"/>
    <mergeCell ref="C133:C134"/>
    <mergeCell ref="D133:D134"/>
    <mergeCell ref="E133:E134"/>
    <mergeCell ref="F133:F134"/>
    <mergeCell ref="G133:G134"/>
    <mergeCell ref="H133:H134"/>
    <mergeCell ref="I133:I134"/>
    <mergeCell ref="H138:H140"/>
    <mergeCell ref="I138:I140"/>
    <mergeCell ref="O133:O134"/>
    <mergeCell ref="B135:B136"/>
    <mergeCell ref="C135:C136"/>
    <mergeCell ref="D135:D136"/>
    <mergeCell ref="E135:E136"/>
    <mergeCell ref="F135:F136"/>
    <mergeCell ref="G135:G136"/>
    <mergeCell ref="H135:H136"/>
    <mergeCell ref="J144:J145"/>
    <mergeCell ref="K144:K145"/>
    <mergeCell ref="M135:M136"/>
    <mergeCell ref="N135:N136"/>
    <mergeCell ref="O135:O136"/>
    <mergeCell ref="B138:B140"/>
    <mergeCell ref="C138:C140"/>
    <mergeCell ref="D138:D140"/>
    <mergeCell ref="E138:E140"/>
    <mergeCell ref="F138:F140"/>
    <mergeCell ref="K138:K140"/>
    <mergeCell ref="L138:L140"/>
    <mergeCell ref="K135:K136"/>
    <mergeCell ref="L135:L136"/>
    <mergeCell ref="B144:B145"/>
    <mergeCell ref="C144:C145"/>
    <mergeCell ref="D144:D145"/>
    <mergeCell ref="E144:E145"/>
    <mergeCell ref="F144:F145"/>
    <mergeCell ref="G138:G140"/>
    <mergeCell ref="O144:O145"/>
    <mergeCell ref="O138:O140"/>
    <mergeCell ref="L144:L145"/>
    <mergeCell ref="M144:M145"/>
    <mergeCell ref="I144:I145"/>
    <mergeCell ref="O146:O147"/>
    <mergeCell ref="M138:M140"/>
    <mergeCell ref="N138:N140"/>
    <mergeCell ref="N144:N145"/>
    <mergeCell ref="J138:J140"/>
    <mergeCell ref="H146:H147"/>
    <mergeCell ref="I146:I147"/>
    <mergeCell ref="J146:J147"/>
    <mergeCell ref="K146:K147"/>
    <mergeCell ref="L146:L147"/>
    <mergeCell ref="M146:M147"/>
    <mergeCell ref="H179:H180"/>
    <mergeCell ref="I179:I180"/>
    <mergeCell ref="M163:M165"/>
    <mergeCell ref="N163:N165"/>
    <mergeCell ref="L163:L165"/>
    <mergeCell ref="A167:A172"/>
    <mergeCell ref="A173:A176"/>
    <mergeCell ref="A177:A184"/>
    <mergeCell ref="B179:B180"/>
    <mergeCell ref="D110:D111"/>
    <mergeCell ref="E110:E111"/>
    <mergeCell ref="F110:F111"/>
    <mergeCell ref="G110:G111"/>
    <mergeCell ref="H110:H111"/>
    <mergeCell ref="A190:A200"/>
    <mergeCell ref="G144:G145"/>
    <mergeCell ref="H144:H145"/>
    <mergeCell ref="F146:F147"/>
    <mergeCell ref="G146:G147"/>
    <mergeCell ref="O110:O111"/>
    <mergeCell ref="I110:I111"/>
    <mergeCell ref="J110:J111"/>
    <mergeCell ref="K110:K111"/>
    <mergeCell ref="L110:L111"/>
    <mergeCell ref="M110:M111"/>
    <mergeCell ref="N110:N111"/>
    <mergeCell ref="M119:M120"/>
    <mergeCell ref="C119:C120"/>
    <mergeCell ref="D119:D120"/>
    <mergeCell ref="E119:E120"/>
    <mergeCell ref="F119:F120"/>
    <mergeCell ref="G119:G120"/>
    <mergeCell ref="C130:C131"/>
    <mergeCell ref="D130:D131"/>
    <mergeCell ref="E130:E131"/>
    <mergeCell ref="N119:N120"/>
    <mergeCell ref="O119:O120"/>
    <mergeCell ref="H119:H120"/>
    <mergeCell ref="I119:I120"/>
    <mergeCell ref="J119:J120"/>
    <mergeCell ref="K119:K120"/>
    <mergeCell ref="L119:L120"/>
    <mergeCell ref="O130:O131"/>
    <mergeCell ref="F130:F131"/>
    <mergeCell ref="G130:G131"/>
    <mergeCell ref="H130:H131"/>
    <mergeCell ref="I130:I131"/>
    <mergeCell ref="J130:J131"/>
    <mergeCell ref="K130:K131"/>
    <mergeCell ref="G155:G159"/>
    <mergeCell ref="N146:N147"/>
    <mergeCell ref="H181:H184"/>
    <mergeCell ref="I181:I184"/>
    <mergeCell ref="J181:J184"/>
    <mergeCell ref="K181:K184"/>
    <mergeCell ref="I163:I165"/>
    <mergeCell ref="J163:J165"/>
    <mergeCell ref="K163:K165"/>
    <mergeCell ref="H155:H159"/>
    <mergeCell ref="L108:L109"/>
    <mergeCell ref="M108:M109"/>
    <mergeCell ref="A101:A112"/>
    <mergeCell ref="B108:B109"/>
    <mergeCell ref="C108:C109"/>
    <mergeCell ref="D108:D109"/>
    <mergeCell ref="E108:E109"/>
    <mergeCell ref="F108:F109"/>
    <mergeCell ref="G108:G109"/>
    <mergeCell ref="C110:C111"/>
    <mergeCell ref="N108:N109"/>
    <mergeCell ref="O108:O109"/>
    <mergeCell ref="B110:B111"/>
    <mergeCell ref="B119:B120"/>
    <mergeCell ref="A121:A141"/>
    <mergeCell ref="B130:B131"/>
    <mergeCell ref="H108:H109"/>
    <mergeCell ref="I108:I109"/>
    <mergeCell ref="J108:J109"/>
    <mergeCell ref="K108:K109"/>
    <mergeCell ref="A142:A159"/>
    <mergeCell ref="B155:B159"/>
    <mergeCell ref="C155:C159"/>
    <mergeCell ref="D155:D159"/>
    <mergeCell ref="E155:E159"/>
    <mergeCell ref="F155:F159"/>
    <mergeCell ref="B146:B147"/>
    <mergeCell ref="C146:C147"/>
    <mergeCell ref="D146:D147"/>
    <mergeCell ref="E146:E147"/>
    <mergeCell ref="I155:I159"/>
    <mergeCell ref="J155:J159"/>
    <mergeCell ref="K155:K159"/>
    <mergeCell ref="L155:L159"/>
    <mergeCell ref="M155:M159"/>
    <mergeCell ref="N155:N159"/>
    <mergeCell ref="O155:O159"/>
    <mergeCell ref="A160:A166"/>
    <mergeCell ref="B163:B165"/>
    <mergeCell ref="C163:C165"/>
    <mergeCell ref="D163:D165"/>
    <mergeCell ref="E163:E165"/>
    <mergeCell ref="F163:F165"/>
    <mergeCell ref="G163:G165"/>
    <mergeCell ref="H163:H165"/>
    <mergeCell ref="O163:O165"/>
    <mergeCell ref="C179:C180"/>
    <mergeCell ref="D179:D180"/>
    <mergeCell ref="E179:E180"/>
    <mergeCell ref="F179:F180"/>
    <mergeCell ref="G179:G180"/>
    <mergeCell ref="J179:J180"/>
    <mergeCell ref="K179:K180"/>
    <mergeCell ref="L179:L180"/>
    <mergeCell ref="M179:M180"/>
    <mergeCell ref="N179:N180"/>
    <mergeCell ref="O179:O180"/>
    <mergeCell ref="B181:B184"/>
    <mergeCell ref="C181:C184"/>
    <mergeCell ref="D181:D184"/>
    <mergeCell ref="E181:E184"/>
    <mergeCell ref="F181:F184"/>
    <mergeCell ref="G181:G184"/>
    <mergeCell ref="L181:L184"/>
    <mergeCell ref="M181:M184"/>
    <mergeCell ref="N181:N184"/>
    <mergeCell ref="O181:O184"/>
    <mergeCell ref="A185:A189"/>
    <mergeCell ref="B188:B189"/>
    <mergeCell ref="C188:C189"/>
    <mergeCell ref="D188:D189"/>
    <mergeCell ref="E188:E189"/>
    <mergeCell ref="F188:F189"/>
    <mergeCell ref="M188:M189"/>
    <mergeCell ref="N188:N189"/>
    <mergeCell ref="O188:O189"/>
    <mergeCell ref="G188:G189"/>
    <mergeCell ref="H188:H189"/>
    <mergeCell ref="I188:I189"/>
    <mergeCell ref="J188:J189"/>
    <mergeCell ref="K188:K189"/>
    <mergeCell ref="L188:L189"/>
  </mergeCells>
  <printOptions/>
  <pageMargins left="0.3937007874015748" right="0.3937007874015748" top="1.1811023622047245" bottom="0.7874015748031497" header="0.31496062992125984" footer="0.31496062992125984"/>
  <pageSetup horizontalDpi="600" verticalDpi="600" orientation="landscape" paperSize="9" scale="1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Глазкова</dc:creator>
  <cp:keywords/>
  <dc:description/>
  <cp:lastModifiedBy>OVFK10</cp:lastModifiedBy>
  <cp:lastPrinted>2021-11-29T07:13:16Z</cp:lastPrinted>
  <dcterms:created xsi:type="dcterms:W3CDTF">2014-07-01T13:11:08Z</dcterms:created>
  <dcterms:modified xsi:type="dcterms:W3CDTF">2021-11-29T10:24:12Z</dcterms:modified>
  <cp:category/>
  <cp:version/>
  <cp:contentType/>
  <cp:contentStatus/>
</cp:coreProperties>
</file>