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00" windowWidth="20730" windowHeight="10560" activeTab="0"/>
  </bookViews>
  <sheets>
    <sheet name="на 01.04.2022" sheetId="1" r:id="rId1"/>
  </sheets>
  <definedNames>
    <definedName name="_xlnm.Print_Titles" localSheetId="0">'на 01.04.2022'!$3:$6</definedName>
    <definedName name="_xlnm.Print_Area" localSheetId="0">'на 01.04.2022'!$A$1:$O$176</definedName>
  </definedNames>
  <calcPr fullCalcOnLoad="1"/>
</workbook>
</file>

<file path=xl/sharedStrings.xml><?xml version="1.0" encoding="utf-8"?>
<sst xmlns="http://schemas.openxmlformats.org/spreadsheetml/2006/main" count="171" uniqueCount="137">
  <si>
    <t>№ п/п</t>
  </si>
  <si>
    <t xml:space="preserve"> Государственная программа Краснодарского края "Развитие жилищно-коммунального хозяйства"  в том числе:</t>
  </si>
  <si>
    <t>Государственная программа Краснодарского края "Управление государственными финансами Краснодарского края", в том числе:</t>
  </si>
  <si>
    <t>Государственная  программа Краснодарского края "Развитие образования ", в том числе:</t>
  </si>
  <si>
    <t>Государственная программа Краснодарского края  "Дети Кубани", в том числе:</t>
  </si>
  <si>
    <t>Государственная программа Краснодарского края "Развитие физической культуры и спорта ", в том числе:</t>
  </si>
  <si>
    <t>Государственная программа Краснодарского края  "Развитие сельского хозяйства и регулирование рынков сельскохозяйственной продукции, сырья и продовольствия", в том числе:</t>
  </si>
  <si>
    <t>Администрация Краснострельского сельского поселения Темрюкского района</t>
  </si>
  <si>
    <t>Государственная  программа Краснодарского края "Развитие культуры", в том числе:</t>
  </si>
  <si>
    <t xml:space="preserve"> Государственная программа Краснодарского края "Развитие жилищно-коммунального хозяйства", в том числе:</t>
  </si>
  <si>
    <t>краевой бюджет</t>
  </si>
  <si>
    <t>Лимиты</t>
  </si>
  <si>
    <t>местный бюджет</t>
  </si>
  <si>
    <t>Процент исполнения (%)</t>
  </si>
  <si>
    <t>Администрация Ахтанизовского сельского поселения Темрюкского района</t>
  </si>
  <si>
    <t>Администрация Вышестеблиевского сельского поселения Темрюкского района</t>
  </si>
  <si>
    <t>Администрация Голубицкого сельского поселения Темрюкского района</t>
  </si>
  <si>
    <t>Администрация Курчанского сельского поселения Темрюкского района</t>
  </si>
  <si>
    <t>Администрация Новотаманского сельского поселения Темрюкского района</t>
  </si>
  <si>
    <t>Администрация Старотитаровского сельского поселения Темрюкского района</t>
  </si>
  <si>
    <t>Администрация Фонталовского сельского поселения Темрюкского района</t>
  </si>
  <si>
    <t>Администрация Темрюкского городского поселения Темрюкского района</t>
  </si>
  <si>
    <t>Освоено по данным отчетов координаторов программ</t>
  </si>
  <si>
    <t>федеральный бюджет</t>
  </si>
  <si>
    <t>Итого на реализацию государственных программ в поселениях Темрюкского района</t>
  </si>
  <si>
    <t>Итого муниципальному району</t>
  </si>
  <si>
    <t>Всего по Темрюкскому району</t>
  </si>
  <si>
    <t>Информация об участии муниципального образования Темрюкский район в государственных программах Краснодарского края</t>
  </si>
  <si>
    <t>Информация об участии городского и сельских поселений Темрюкский район в государственных программах Краснодарского края</t>
  </si>
  <si>
    <t>основные мероприятия:</t>
  </si>
  <si>
    <t>подпрограмма "Развитие отраслей агропромышленного комплекса":</t>
  </si>
  <si>
    <t>подпрограмма " Улучшение жилищных условий населения Краснодарского края":</t>
  </si>
  <si>
    <t>подпрограмма "Развитие водопроводно-канализационного комплекса населенных пунктов Краснодарского края":</t>
  </si>
  <si>
    <t>Государственная программа Краснодарского края  "Региональная политика и развитие гражданского общества",  в том числе:</t>
  </si>
  <si>
    <t>подпрограмма "Совершенствование социальной поддержки семьи и детей":</t>
  </si>
  <si>
    <t>Государственная программа Краснодарского края "Социальная поддержка граждан",  в том числе:</t>
  </si>
  <si>
    <t>Государственная программа Краснодарского края  "Развитие санаторно-курортного и туристского комплекса", в том числе:</t>
  </si>
  <si>
    <t>подпрограмма "Развитие санаторно-курортного и туристского комплекса":</t>
  </si>
  <si>
    <t>основные мероприятия</t>
  </si>
  <si>
    <t>мероприятие "Предоставление дотаций на выравнивание бюджетной обеспеченности поселений":</t>
  </si>
  <si>
    <t>мероприятие "Предоставление субсидий из краевого бюджета местным бюджетам муниципальных образований Краснодарского края на софинансирование расходных обязательств муниципальных образований Краснодарского края в целях обеспечения условий для развития физической культуры и массового спорта в части оплаты труда инструкторов по спорту"</t>
  </si>
  <si>
    <t xml:space="preserve">мероприятие "Предоставление субвенций из краевого бюджета местным бюджетам муниципальных образований Краснодарского края на ведение учета в качестве нуждающихся в жилых помещениях граждан, относящихся к категориям, указанным в Законе Краснодарского края от 28 июля 2006 г. N 1077-КЗ "О мерах социальной поддержки по обеспечению жильем граждан отдельных категорий"
</t>
  </si>
  <si>
    <t>мероприятие "Предоставление субсидий из краевого бюджета местным бюджетам муниципальных образований Краснодарского края на софинансирование расходных обязательств муниципальных образований на предоставление социальных выплат молодым семьям на приобретение (строительство) жилья в рамках реализации мероприятия по обеспечению жильем молодых семей ведомственной целевой программы "Оказание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</si>
  <si>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мероприятие "Предоставление субвенций бюджетам муниципальных образований на 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 ведущим личное подсобное хозяйство, крестьянским (фермерским) хозяйствам, индивидуальным предпринимателям, осуществляющим деятельность в области сельскохозяйственного производства"</t>
  </si>
  <si>
    <t>мероприятие "Предоставление субвенций муниципальным образованиям на осуществление государственных полномочий по поддержке сельскохозяйственного производства"</t>
  </si>
  <si>
    <t>мероприятие "Предоставление субвенций местным бюджетам в целях финансового обеспечения расходных обязательств муниципальных образований Краснодарского края, возникающих при выполнении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отрасли "Физическая культура и спорт" и муниципальных организаций дополнительного образования реализующих дополнительные общеобразовательные программы в области физической культуры и спорта, отрасли "Образование"</t>
  </si>
  <si>
    <t>мероприятие "Предоставление субвенций бюджетам муниципальных районов (городских округов) Краснодарского края на обеспечение льготным питанием учащихся из многодетных семей в муниципальных общеобразовательных организациях"</t>
  </si>
  <si>
    <t>мероприятие "Предоставление субвенций бюджетам муниципальных районов (городских округов) Краснодарского края на осуществление органами местного самоуправления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t>
  </si>
  <si>
    <t>мероприятие "Предоставление субвенций бюджетам муниципальных районов (городских округов) Краснодарского края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</si>
  <si>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мероприятие "Предоставление субвенций бюджетам, муниципальных районов (городских округов) Краснодарского края на выплату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t>
  </si>
  <si>
    <t>в том числе</t>
  </si>
  <si>
    <t>Всего</t>
  </si>
  <si>
    <t>подпрограмма "Комплексное развитие сельских территорий":</t>
  </si>
  <si>
    <t>мероприятие "Предоставление субсидий местным бюджетам муниципальных образований Краснодарского края на софинансирование расходных обязательств муниципальных образований Краснодарского края по организации благоустройства сельских территорий (поселения)":</t>
  </si>
  <si>
    <t>мероприятие "Предоставление субвенций бюджетам муниципальных образований Краснодарского края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(далее также - дети-сироты и дети, оставшиеся без попечения родителей, лица из их числа), в соответствии с Законом Краснодарского края от 3 июня 2009 г. N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в части приобретения, строительства (в том числе участия в долевом строительстве) жилых помещений и включения таких жилых помещений в муниципальный специализированный жилищный фонд с отнесением их к жилым помещениям для детей-сирот и детей, оставшихся без попечения родителей, лиц из числа детей-сирот и детей, оставшихся без попечения родителей; предоставления детям-сиротам и детям, оставшимся без попечения родителей, лицам из их числа жилых помещений муниципального специализированного жилищного фонда по договорам найма специализированного жилого помещения для детей-сирот и детей, оставшихся без попечения родителей, лиц из числа детей-сирот и детей, оставшихся без попечения родителей; исключения жилых помещений для детей-сирот и детей, оставшихся без попечения родителей, лиц из числа детей-сирот и детей, оставшихся без попечения родителей, из муниципального специализированного жилищного фонда и заключения с детьми-сиротами и детьми, оставшимися без попечения родителей, лицами из их числа договора социального найма в отношении данных жилых помещений"</t>
  </si>
  <si>
    <t>мероприятие "Предоставление субвенции из краевого бюджета бюджетам муниципальных образований Краснодарского края на осуществление переданных органам местного самоуправления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t>
  </si>
  <si>
    <t xml:space="preserve">мероприятие "Предоставление субвенций бюджетам муниципальных районов (городских округов) на осуществление отдельных государственных полномочий Краснодарского края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t>
  </si>
  <si>
    <t>мероприятие "Предоставление субсидий местным бюджетам муниципальных образований Краснодарского края в целях софинансирования расходных обязательств муниципальных образований Краснодарского края по обеспечению развития и укрепления материально-технической базы домов культуры в населенных пунктах с численностью населения до 50 тыс. человек":</t>
  </si>
  <si>
    <t>мероприятие "Предоставление субсидий из краевого бюджета местным бюджетам муниципальных образований Краснодарского края на софинансирование расходных обязательств муниципальных образований Краснодарского края по организации водоотведения в целях строительства (реконструкции) объектов обеспечивающей инфраструктуры туристских кластеров":</t>
  </si>
  <si>
    <t>мероприятие "Предоставление субвенций бюджетам муниципальных районов (городских округов) Краснодарского края на осуществление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указанной государственной итоговой аттестации"</t>
  </si>
  <si>
    <t>мероприятие "Предоставление субвенций бюджетам муниципальных районов (городских округов) Краснодарского края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</si>
  <si>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Государственная программа Краснодарского края "Формирование современной городской среды", в том числе:</t>
  </si>
  <si>
    <t>Наименование государственных программ Краснодарского края, подпрограмм, мероприятий</t>
  </si>
  <si>
    <t>Дотация на выравнивание бюджетной обеспеченности поселения, перечисление средств осуществляется ежеквартально</t>
  </si>
  <si>
    <t>Информация по исполнению государственных программ Краснодарского края</t>
  </si>
  <si>
    <t>подпрограмма "Улучшение жилищных условий населения Краснодарского края":</t>
  </si>
  <si>
    <t>подпрограмма "Сохранение памяти погибших при защите Отечества на 2019-2024 годы":</t>
  </si>
  <si>
    <t>мероприятие "Предоставление субсидий местным бюджетам муниципальных образований Краснодарского края на софинансирование расходных обязательств, возникающих при выполнении полномочий органов местного самоуправления по ремонту и укреплению материально-технической базы, технического оснащения муниципальных учреждений культуры и (или) детских музыкальных школ, художественных школ, школ искусств, домов детского творчества, функции и полномочия учредителя в отношении которых осуществляют органы местного самоуправления муниципальных образований Краснодарского края":</t>
  </si>
  <si>
    <t>Администрация  Краснострельского сельского поселения Темрюкского района</t>
  </si>
  <si>
    <t>мероприятие "Предоставление субсидий из краевого бюджета местным бюджетам муниципальных образований Краснодарского края на софинансирование расходных обязательств муниципальных образований Краснодарского края по проведению мероприятий по восстановлению (ремонту, реставрации, благоустройству) воинских захоронений; установке мемориальных знаков на воинских захоронениях; нанесению имен погибших при защите Отечества на мемориальные сооружения воинских захоронений по месту захоронения в пределах полномочий, установленных законодательством Российской Федерации":</t>
  </si>
  <si>
    <t>мероприятие "Предоставление субсидий из краевого бюджета местным бюджетам муниципальных образований Краснодарского края на софинансирование расходных обязательств муниципальных образований на предоставление социальных выплат молодым семьям на приобретение (строительство) жилья в рамках реализации мероприятия по обеспечению жильем молодых семей ведомственной целевой программы "Оказание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t>
  </si>
  <si>
    <t>Государственная программа Краснодарского края  "Развитие здравоохранения", в том числе:</t>
  </si>
  <si>
    <t xml:space="preserve">подпрограмма "Модернизация первичного звена здравоохранения Краснодарского края"
</t>
  </si>
  <si>
    <t>подпрограмма "Развитие санаторно-курортного и туристского комплекса", в том числе:</t>
  </si>
  <si>
    <t>Государственная программа Краснодарского края  "Развитие общественной инфраструктуры", в том числе:</t>
  </si>
  <si>
    <t>подпрограмма "Создание объектов общественной инфраструктуры муниципальной собственности", в том числе:</t>
  </si>
  <si>
    <t>подпрограмма "Подготовка градостроительной
и землеустроительной документации на территории Краснодарского края", в том числе:</t>
  </si>
  <si>
    <t>мероприятие "Предоставление субсидий из краевого бюджета местным бюджетам в целях софинансирования расходных обязательств, возникающих при выполнении полномочий органов местного самоуправления по подготовке изменений в правила землепользования и застройки муниципальных образований Краснодарского края"</t>
  </si>
  <si>
    <t>подпрограмма "Профилактика терроризма в Краснодарском крае", в том числе:</t>
  </si>
  <si>
    <t>мероприятие "Предоставление субсидий бюджетам муниципальных образований в целях софинансирования расходных обязательств муниципальных образований по участию в профилактике терроризма в части обеспечения инженерно-технической защищенности муниципальных образовательных организаций"</t>
  </si>
  <si>
    <t>мероприятие "Предоставление единой субвенции в области социальной политики бюджетам муниципальных районов и городских округов Краснодарского края"</t>
  </si>
  <si>
    <t>мероприятие "Предоставление иных межбюджетных трансфертов бюджетам муниципальных районов (городских округов) Краснодарского края на 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t>
  </si>
  <si>
    <t>мероприятие "Предоставление субвенции бюджетам муниципальных районов (городских округов) Краснодарского края на осуществление отдельных государственных полномочий по обеспечению бесплатным двухразовым питанием детей-инвалидов (инвалидов),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t>
  </si>
  <si>
    <t>Расходы на содержание учреждений образования, в т.ч. заработная плата, начисления на зарплату, материальное и техническое обеспечение,  освоение средств до конца 2022 года</t>
  </si>
  <si>
    <t>Компенсационные выплаты родителям, дети которых посещают дошкольные учреждения,  освоение средств до конца 2022 года</t>
  </si>
  <si>
    <t xml:space="preserve"> Расходы по организации горячего питания обучающихся, получающих начальное общее образование,  освоение средств до конца 2022 года</t>
  </si>
  <si>
    <t>Расходы  по организации льготного питания для учащихся из многодетных семей,  освоение средств до конца 2022 года</t>
  </si>
  <si>
    <t xml:space="preserve">Расходы на  материально-техническое оснащение пунктов проведения экзаменов, выплата компенсации педработникам за работу по подготовке и проведению ЕГЭ </t>
  </si>
  <si>
    <t>Компенсационные выплаты на оплату жилых помещений, отопления и освещения педагогическим работникам, с учетом членов семей,  освоение средств до конца 2022 года</t>
  </si>
  <si>
    <t>Расходы на выплату ежемесячного денежного вознаграждения за классное руководство педагогическим работникам,  освоение средств до конца 2022 года</t>
  </si>
  <si>
    <t xml:space="preserve">Расходы на ежемесячные денежные выплаты на содержание опекаемых детей,  приемным родителям, на содержание детей, находящихся в патронатных семьях, атронатным воспитателям. Расходы на получение единовременного пособия на государственную регистрацию права собственности (права пожизненного наследуемого владения) детям-сиротам и детям, оставшимся без попечения родителей, и лицам из их числа, в том числе на оплату услуг, необходимых для ее осуществления. Расходы по оплате проезда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или на патронатное воспитание, к месту лечения и обратно. Расходы по финансовому обеспечению деятельности 14 муниципальных служащих управления по вопросам семьи и детства администрации муниципального образования Темрюкский район: заработная плата с начислениями, укрепление материально-технической базы. Расходы по финансовому обеспечению деятельности 4 муниципальных служащих отдела по делам несовершеннолетних администрации муниципального образования Темрюкский район: заработная плата с начислениями, услуги связи, укрепление материально-технической базы. Освоение средств до конца 2022 года     </t>
  </si>
  <si>
    <t>Компенсационные выплаты на оплату жилых помещений, отопления и освещения педагогическим работникам имеет заявительный характер,  освоение средств до конца 2022 года</t>
  </si>
  <si>
    <t>Расходы по финансовому обеспечению деятельности 2 тренеров МБУ "Спортивная школа "Виктория", 3 молодых  специалистов МБУ ДЮСШ (заработная плата и начисления),  освоение средств до конца 2022 года</t>
  </si>
  <si>
    <t>Расходы по финансовому обеспечению деятельности 10 инструкторов по спорту (заработная плата и начисления),  освоение средств до конца 2022 года</t>
  </si>
  <si>
    <t>Расходы по финансовому обеспечению деятельности 1 муниципального служащего управления жилищно-коммунального хозяйства, охраны окружающей среды, транспорта и связи администрации муниципального образования Темрюкский район: заработная плата с начислениями, укрепление материально-технической базы,  освоение средств до конца 2022 года</t>
  </si>
  <si>
    <t>Расходы по финансовому обеспечению деятельности 2 муниципальных служащих управления сельского хозяйства и перерабатывающей промышленности администрации муниципального образования Темрюкский район: заработная плата с начислениями, укрепление материально-технической базы,  освоение средств до конца 2022 года</t>
  </si>
  <si>
    <t>Субсидии на поддержку сельскохозяйственного производства, освоение средств в 3-4 кварталах 2022 года</t>
  </si>
  <si>
    <t>Расходы на отлов, содержание и подбор одной единицы безнадзорного животного, освоение средств до конца 2022 года</t>
  </si>
  <si>
    <t>мероприятие "Предоставление субсидии бюджетам муниципальных районов (городских округов) Краснодарского края на софинансирование расходных обязательств органов местного самоуправления муниципальных образований Краснодарского края по организации бесплатного горячего питания обучающихся по образовательным программам начального общего образования в муниципальных образовательных организациях"</t>
  </si>
  <si>
    <t xml:space="preserve">Расходы  по обеспечению бесплатным двухразовым питанием детей-инвалидов (инвалидов), не являющихся обучающимися с ограниченными возможностями здоровья, получающих начальное общее, основное общее и среднее общее образование,  освоение средств до конца 2022 года                      </t>
  </si>
  <si>
    <t xml:space="preserve">Расходы  на организацию и обеспечение бесплатным горячим питанием обучающихся с ограниченными возможностями здоровья,  освоение средств до конца 2022 года                                                                                                    </t>
  </si>
  <si>
    <t>Муниципальный контракт на строительство водно-спортивной гребной базы заключен 27.01.2022 года на сумму 56968,0 тыс. рублей, со сроком выполнения работ до 30.10.2022 года, со сроком исполнения обязательств - до 30.12.2022 года</t>
  </si>
  <si>
    <t>мероприятие "Предоставление субсидий из краевого бюджета местным бюджетам муниципальных образований Краснодарского края на софинансирование расходных обязательств муниципальных образований Краснодарского края по организации водоотведения в целях строительства (реконструкции) объектов обеспечивающей инфраструктуры туристских кластеров". Наименование объекта: "Строительство канализационного коллектора в Голубицком сельском поселении по ул. Восточная от ул. Курортная (запректированный канализационный коллектор) до ул. Красная, по ул. Красная до ул. Чайкинская, от ул. Чайкинская до ул. Набережная (запректированный канализационный коллектор) протяженностью 5000 м</t>
  </si>
  <si>
    <t>Субсидия предоставлена на выполнение проектно-изыскательских работ по объекту. В настоящее время  проводится сбор исходно-разрешительной документации, формирование заданий на проектирование</t>
  </si>
  <si>
    <t>мероприятие "Предоставление субсидий местным бюджетам на софинансирование расходных обязательств муниципальных образований Краснодарского края, возникающих при выполнении полномочий органов местного самоуправления при строительстве, реконструкции (в том числе реконструкции объектов незавершенного строительства) и техническом перевооружении объектов общественной инфраструктуры муниципального значения, приобретении объектов недвижимости".                                                             Наименование объекта: "Строительство водно-спортивной гребной базы, расположенной по адресу: г. Темрюк, ул. Холодова,15"</t>
  </si>
  <si>
    <r>
      <t xml:space="preserve">мероприятие "Предоставление субсидий местным бюджетам муниципальных образований Краснодарского края на софинансирование расходных обязательств, возникающих при выполнении полномочий органов местного самоуправления по организации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в части оснащения образовательных организаций в сфере культуры музыкальными инструментами, оборудованием и учебными материалами в рамках реализации регионального проекта "Культурная среда" </t>
    </r>
    <r>
      <rPr>
        <i/>
        <sz val="48"/>
        <rFont val="Times New Roman"/>
        <family val="1"/>
      </rPr>
      <t>Национальный проект "Культура", Региональный проект "Культурная среда"</t>
    </r>
  </si>
  <si>
    <t>Государственная программа Краснодарского края  "Комплексное и устойчивое развитие Краснодарского края в сфере строительства и архитектуры", в том числе:</t>
  </si>
  <si>
    <t>подпрограмма "Обеспечение эпизоотического,
ветеринарно-санитарного благополучия в Краснодарском крае и развитие государственной ветеринарной службы Краснодарского края":</t>
  </si>
  <si>
    <t xml:space="preserve">мероприятие "Предоставление субвенций муниципальным образованиям Краснодарского края на 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 отрасли "Культура, искусства и кинематография"
</t>
  </si>
  <si>
    <t xml:space="preserve">Расходы на обеспечение отдыха детей в каникулярное время в профильных лагерях, организованных муниципальными общеобразовательными организациями района (питание), освоение средств до конца 2022 года      </t>
  </si>
  <si>
    <t>Государственная программа Краснодарского края  "Обеспечение безопасности населения", в том числе:</t>
  </si>
  <si>
    <r>
      <t xml:space="preserve">мероприятие "Предоставление субсидий из краевого бюджета местным бюджетам муниципальных образований Краснодарского края на софинансирование расходных обязательств муниципальных образований Краснодарского края, возникающих при реализации муниципальных программ, направленных на реализацию мероприятий по благоустройству территорий соответствующего функционального назначения (площадей, набережных, улиц, пешеходных зон, скверов, парков, иных территорий), дворовых территорий и мероприятий по строительству, реконструкции (модернизации) объектов капитального строительства в рамках мероприятий по благоустройству общественных территорий (далее - строительство объектов капитального строительства), а также по осуществлению строительного контроля в процессе строительства объектов капитального строительства": </t>
    </r>
    <r>
      <rPr>
        <i/>
        <sz val="48"/>
        <rFont val="Times New Roman"/>
        <family val="1"/>
      </rPr>
      <t>Национальный проект "Жилье и городская среда", Федеральный проект "Формирование комфортной городской среды" Региональный проект Формирование комфортной городской среды":</t>
    </r>
  </si>
  <si>
    <t>Сведения о реализации на территории Темрюкского района государственных программ  Краснодарского края по состоянию на 1 апреля 2022 года</t>
  </si>
  <si>
    <t>Размещено извещение на проведение электронного аукцмона на восстановления 1 воинского захоронения (восстановление (ремонт, благоустройство) воинского захоронения "Братская могила 102 советских воинов, погибших в боях с фашистскими захватчиками, 1942-1943 годы, г. Темрюк, воинское кладбище) - 1 апреля 2022 года,  НМЦК - 969,5 тыс.рублей</t>
  </si>
  <si>
    <t xml:space="preserve">Мероприятие выполнено.                                        Свидетельства о праве получения социальной выплаты на приобретение жилого помещения или создание объекта индивидуального жилищного строительства выданы 2-м семьям </t>
  </si>
  <si>
    <t>мероприятие "Предоставление субсидий бюджетам муниципальных районов (городских округов) Краснодарского края на софинансирование расходных обязательств, возникающих при выполнении полномочий органов местного самоуправления по вопросам местного значения по организации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в рамках регионального проекта "Модернизация школьных систем образования" (капитальный ремонт и оснащение зданий муниципальных общеобразовательных организаций средствами обучения и воспитания, не требующими предварительной сборки, установки и закрепления на фундаментах или опорах"</t>
  </si>
  <si>
    <t>Проводилась централизация закупок через уполномоченный орган ГКУ КК "Дирекция государственных закупок" на выполнение капитального ремонта и оснащение зданий школ № 3, 19. 25 марта 2022 года были подведены итоги проведения аукционов, предполагаемая дата заключения МК - до 14 апреля 2022 года</t>
  </si>
  <si>
    <t>мероприятие "Предоставление субсидий бюджетам муниципальных районов (городских округов) Краснодарского края на софинансирование расходных обязательств, возникающих при выполнении полномочий органов местного самоуправления по вопросам местного значения по организации и обеспечению бесплатным горячим питанием обучающихся с ограниченными возможностями здоровья в муниципальных общеобразовательных организациях"</t>
  </si>
  <si>
    <t>Расходы предусмотрены на приобретение 32 жилых помещений для детей-сирот и детей, оставшихся без попечения родителей, лиц из числа детей-сирот и детей, оставшихся без попечения родителей. Проведены торги на приобретение 15 квартир, из них: по 3 квартирам - торги не состоялись; по 3 закупкам - подведены итоги, готовятся проекты муниципальных контрактов (8073,9 тыс. рублей); по 9 закупкам - подведение итогов состоится 14.04.2022 года (24221,7 тыс. рублей). Размещены извещения  на приобретение квартир: 08.04.2022 года  - 15 шт, НМЦК - 40369,5 тыс. рублей, предполагаемая дата проведения торгов - 20.04.2022 года; 12.04.2022 года - 1 шт., НМЦК - 2691,3 тыс. рублей, предполагаемая дата проведения торгов - 21.04.2022 года</t>
  </si>
  <si>
    <t>мероприятие "Предоставление субсидий местным бюджетам муниципальных образований Краснодарского края в целях софинансирования расходных обязательств муниципальных образований Краснодарского края, возникающих при реализации меропиятий по модернизации библиотек в части комплектования книжных фондов муниципальных образований Краснодарского края</t>
  </si>
  <si>
    <t>Расходы на комплектование книжного фонда библиотек художественной и краеведческой литературой для организацию библиотечного обслуживания населения, освоение средств до конца 2022 года</t>
  </si>
  <si>
    <t>Муниципальный контракт на строительство системы водоподготовки для Курчанского водозабора и водовода от насосной станции 2-го подъема Курчанского водозабора до распределительной камеры на ул. Первомайской, д. 39/1 в г. Темрюке заключен 01.04.2022 года, на общую сумму 538100,0 тыс.руб. (из них 98684,2 тыс. рублей - лимиты 2022 года, 439415,8 тыс.рублей - лимиты 2023 года), срок выполнения работ - с даты заключения контракта до 30 ноября 2023 года, со сроком полного исполнения обязательств МК до полного исполнения сторонами своих обязательств по контракту</t>
  </si>
  <si>
    <t>Соглашениео предоставлении субсидии муниципальному образованию Темрюкский район заключено на сумму 4711,6 тыс. рублей (235,6 тыс. рублей дополнительно выделены из средств местного бюджета, которые не предусмотреные соглашением). Заключены и исполнены муниципальные контракты: 1) на приобретение литературы (115,5 тыс. рублей); 2) на изготовление  и поставку аккустического рояля и аккустического пианино (3100,0 тыс. рублей); 3) на поставку ударной установки (195,0 тыс. рублей);  4) на приобретение звукового оборудования (157,2 тыс. рублей); 5)  на поставку тубы (256,0 тыс. рублей);  Заключены и находятся на исполнении муниципальные контракты:  1) на поставку духовых инструментов  - МК заключен 11.03.2022 года на общую сумму 650,6 тыс. рублей;  2) на поставку баяна и аккардиона - МК заключен 12.03.2022 года на общую сумму 235,0 тыс. рублей</t>
  </si>
  <si>
    <t>мероприятие "Предоставление субсидий из краевого бюджета местным бюджетам муниципальных образований Краснодарского края на софинансирование расходных обязательств муниципальных образований Краснодарского края по реализации мероприятий, направленных на развитие детско-юношеского спорта, в целях создания условий для подготовки спортивных сборных команд муниципальных образований и участие в обеспечении подготовки спортивного резерва для спортивных сборных команд Краснодарского края (укрепление материально-технической базы муниципальных физкультурно-спортивных организации)</t>
  </si>
  <si>
    <t>Мероприятие выполнено.                                                Выданы свидетельства о праве на получение социальных выплат на приобретение (строительство) жилых помещений 3 молодым семьям. В результате выполнения мероприятия сложилась экономия средств за счет округления в сумме 0,1 тыс. рублей</t>
  </si>
  <si>
    <t>Расходы на приобретение 1 автобуса для муниципального физкультурного учреждения. Разместить извещение на проведение аукциона планируется - 20 апреля 2022 года, предполагаемая дата проведения торгов  - 05.05 .2022 года</t>
  </si>
  <si>
    <t xml:space="preserve">Предусмотрены расходы на подготовку 5 изменений в правила землепользования и застройки сельских поселений Темрюкского района. Планируются разместить извещения на проведение конкурса по проведению научно-исследовательских работ по внесению изменений в правила землепользования и застройки сельских поселений: в апреле 2022 года года - Фонталовское с/п, НМЦК - 849,9 тыс. рублей;  в мае 2022 года  - Таманское с/п, НМЦК  - 1070,0 тыс. рублей, и Старотитаровское с/п, НМЦК  - 1355,0 тыс. рублей; в июле 2022 года  - Новотаманское с/п, НМЦК  - 713,0 тыс. рублей; в августе 2022 года  - Голубицкое с/п, НМЦК - 1000,0 тыс. рублей  </t>
  </si>
  <si>
    <t>Извещения о проведении аукционов на устройство, ремонт ограждений и территорий образовательных организаций района размещены, предполагаемые даты проведения торгов: 18.04.2022 года - сш № 2 (г.Темрюк), 13.04.2022 года - сш № 8 (пос. Сенной), 14.04.2022 года - сш № 13 (г. Темрюк), 15.05.2022 года - сш № 23 (пос. Кучугуры), 14.05.2022 года  - сш № 28 (ст. Тамань), освоение до конца 2022 года</t>
  </si>
  <si>
    <t xml:space="preserve">Муниципальный контракт на строительство здания амбулатории ВОП (врача общей практики), расположенного по адресу: Краснодарский край, Темрюкский район,  ст. Ахтанизовская заключен 10.01.2022 года на сумму 17849,0 тыс. рублей, со сроком выполнения работ с 02.04.2022 года по 30.09.2022 года, со сроком исполнения обязательств до 30.11.2022 года. Процедура определения подрядчика на строительство офиса врача общей практики, расположенного по адресу: Краснодарский край, Темрюкский район, пос. Кучугуры, ул. Рабочая,60, осуществлена, идет стадия подписания муниципального контракта (предполагаемая дата - до 22.04.2022 года) </t>
  </si>
  <si>
    <t>мероприятие "Предоставление субвенций бюджетам муниципальных образований Краснодарского края на осуществление отдельных государственных полномочий по строительству зданий, включая проектно-изыскательские работы, для размещения фельдшерско-акушерских пунктов, фельдшерских пунктов, врачебных амбулаторий и офисов врача общей практики, а также строительство иных объектов здравоохранения, начатое до 1 января 2019 г.,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Наименование объекта: "Строительство офиса врача общей практики, расположенного по адресу: Краснодарский край, Темрюкский район, пос. Кучугуры, ул. Рабочая,60" (26496,0 тыс.рублей).                                                           Наименование объекта: "Строительство офиса врача общей практики, расположенного по адресу: Краснодарский край, Темрюкский район, ст.Ахтанизовская, пер. Гервасия, 3А (20839,2 тыс.рублей)</t>
  </si>
  <si>
    <t>Муниципальный контракт на выполнение капитального ремонта здания ДК в ст.Голубицкой, по ул. Красная, 108 заключен 27.04.2021 года, на общую сумму  31994,0 тыс. рублей, со сроком выполнении работ до 31.12.2021 года. со сроком исполнения обязательств - до 31.03.2022 года. Исполнение муниципального контракта выполняется поэтапно: в 2021 году был выполнен 1 этап на сумму 31994,0 тыс. рублей.  2 этап запланирован на 2022 год на 23533,5 тыс. рублей. 1 апреля 2022 года заключен муниципальный контракт на сумму 21998,3 тыс. рублей, со сроком выполнении работ до 13.11.2022 года, со сроком исполнения обязательств - до 20.02.2023 года. На остаток средств (1535,2 тыс. рублей) планируется приобретение материалов в октябре 2022 года</t>
  </si>
  <si>
    <t xml:space="preserve">29.03.2022 года состоялся аукцион на ремонт  тротуара по ул. Широкой от ул. Пионерской до ул. Строительной в пос. Светлый Путь Ленина (0,385 км), предполагаемая дата заключения муниципального контракта до 11.04.2022 года на сумму 1446,0 тыс. рублей. </t>
  </si>
  <si>
    <t>Муниципальный контракт на благоустройство общественной территорий по адресу: г. Темрюк, парк им. Куемжиева заключен 25.03.2022 года, на общую сумму 13195,5 тыс.руб., срок выполнения работ - с даты заключения контракта по 31 октября 2022 года, со сроком полного исполнения обязательств МК по 30.12.2022 года. Было заключено допсоглашение от 30.03.2022 года на увеличение суммы МК до 408,1 тыс. рублей и составило 13603,5 тыс. рублей</t>
  </si>
  <si>
    <t>Заключены и находятся на исполнении муниципальные контракты: 1) на приобретение кресел в зрительный зал - МК заключен 25.02.2022 года на сумму 1071,8 тыс. рублей, со сроком исполнения до 14.06.2022 года;  2) на приобретение видеопроэкционного оборудования (экран настенного с электроприводом и растяжками) - МК заключен 28.03.2022 года на сумму 592,7 тыс. рублей, со сроком исполнения - до 16.05.2022 года; 3) на поставку мультимедийного оборудования для зрительного зала - МК заключен 28.03.2022 года на сумму 598,7 тыс. рублей, со сроком исполнения до 16.05.2022 года; 4) на приобретение одежды сцены (ткань) - МК заключен 21.03.2022 года на сумму 598,8 тыс. рублей, со сроком исполнения - до 10.06.2022 года; 5) на услуги по пошиву одежды сцены из ткани заказчика - МК заключен 21.03.2022 года на сумму 551,2 тыс. рублей, со сроком исполнения - до 10.06.2022 года; 6) на приобретение звукоусиливающей аппаратуры (двухантенное головное устройство) - МК  заключен 28.03.2022 года на сумму 90,2 тыс. рублей, со сроком исполнения - до 16.05.2022 года; 7) на приобретение светового оборудования - МК  заключен 28.03.2022 года на сумму 166,4 тыс. рублей, со сроком исполнения - до 16.05.2022 года.  Дополнительно из средств местного бюджета выделено финансирование  которое не предусмотрено соглашением о выделении поселению субсидии в сумме 299,1 тыс. рублей</t>
  </si>
  <si>
    <t>Муниципальный контракт на выполнение работ по ремонту тротуара по ул. Ленина поселка Стрелка, Темрюкского района, Краснодарского края от здания № 8 "В" до ул. Зои Космодемьянской (протяженностью 1572 м²) заключен 04.03.2022 года на сумму 2568,8 тыс.рублей со сроком выполнения работ до 01.06.2022 года, со сроком исполнения обязательств до 31.12.2022 года. В результате проведения процедуры торгов сложилась экономия средств в сумме 19,6 тыс. рублей</t>
  </si>
  <si>
    <t>Муниципальный контракт на выполнение проектно-изыскательных работ по объекту "Строительство канализационной сети в пос. Веселовка" (Этап 2) заключен 11.05.2021 года на сумму 4600,0 тыс. рублей, со сроком выполнения работ  до 30.11. 2021 года, со сроком полного исполнения обязательств по МК до 31.12.2021 года. В соответствии с допсоглашением к МК от 01.03.2022 года - продлен срок исполнения муниципального контракта (до полного исполнения обязательств по МК). В настоящее время первая гос. экспертиза прошла с отрицательным результатом. Готовятся документы для повторной госэкспертизы</t>
  </si>
  <si>
    <r>
      <t xml:space="preserve">мероприятие "Предоставление субсидий из краевого бюджета местным бюджетам муниципальных образований Краснодарского края на софинансирование строительства и реконструкции (модернизации) объектов питьевого водоснабжения муниципальной собственности в рамках федерального проекта "Чистая вода" и регионального проекта Краснодарского края "Качество питьевой воды" </t>
    </r>
    <r>
      <rPr>
        <i/>
        <sz val="48"/>
        <rFont val="Times New Roman"/>
        <family val="1"/>
      </rPr>
      <t>Национальный проект "Жилье и городская среда", Федеральный проект "Чистая вода", Региональный проект "Качество питевой воды":</t>
    </r>
  </si>
</sst>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 numFmtId="173" formatCode="00\.00\.0"/>
    <numFmt numFmtId="174" formatCode="0000000"/>
    <numFmt numFmtId="175" formatCode="000"/>
    <numFmt numFmtId="176" formatCode="0000"/>
    <numFmt numFmtId="177" formatCode="00"/>
    <numFmt numFmtId="178" formatCode="000\.00\.000\.0"/>
    <numFmt numFmtId="179" formatCode="#,##0.00;[Red]\-#,##0.00;0.00"/>
    <numFmt numFmtId="180" formatCode="000\.00\.00"/>
    <numFmt numFmtId="181" formatCode="0\.00"/>
    <numFmt numFmtId="182" formatCode="00\.00\.000"/>
    <numFmt numFmtId="183" formatCode="#,##0.00_ ;[Red]\-#,##0.00\ "/>
    <numFmt numFmtId="184" formatCode="0\.00\.0"/>
    <numFmt numFmtId="185" formatCode="0\.00\.000\.000"/>
    <numFmt numFmtId="186" formatCode="#,##0;[Red]\-#,##0;0"/>
    <numFmt numFmtId="187" formatCode="0.00000"/>
    <numFmt numFmtId="188" formatCode="0.0000"/>
    <numFmt numFmtId="189" formatCode="0.000"/>
    <numFmt numFmtId="190" formatCode="0.000000"/>
    <numFmt numFmtId="191" formatCode="0.0000000"/>
    <numFmt numFmtId="192" formatCode="0.000000000"/>
    <numFmt numFmtId="193" formatCode="0.00000000"/>
    <numFmt numFmtId="194" formatCode="0.0"/>
    <numFmt numFmtId="195" formatCode="#,##0.0;[Red]\-#,##0.0;0.0"/>
    <numFmt numFmtId="196" formatCode="#,##0.000;[Red]\-#,##0.000;0.000"/>
    <numFmt numFmtId="197" formatCode="#,##0.0000;[Red]\-#,##0.0000;0.0000"/>
    <numFmt numFmtId="198" formatCode="#,##0.00000;[Red]\-#,##0.00000;0.00000"/>
    <numFmt numFmtId="199" formatCode="#,##0.000_ ;[Red]\-#,##0.000\ "/>
    <numFmt numFmtId="200" formatCode="#,##0.0000_ ;[Red]\-#,##0.0000\ "/>
    <numFmt numFmtId="201" formatCode="#,##0.00000_ ;[Red]\-#,##0.00000\ "/>
    <numFmt numFmtId="202" formatCode="#,##0.000000_ ;[Red]\-#,##0.000000\ "/>
    <numFmt numFmtId="203" formatCode="#,##0.0_ ;[Red]\-#,##0.0\ "/>
    <numFmt numFmtId="204" formatCode="#,##0.000000;[Red]\-#,##0.000000;0.000000"/>
    <numFmt numFmtId="205" formatCode="#,##0.0000000;[Red]\-#,##0.0000000;0.0000000"/>
    <numFmt numFmtId="206" formatCode="#,##0.00000000;[Red]\-#,##0.00000000;0.00000000"/>
    <numFmt numFmtId="207" formatCode="#,##0.000000000;[Red]\-#,##0.000000000;0.000000000"/>
    <numFmt numFmtId="208" formatCode="#,##0.0000000000;[Red]\-#,##0.0000000000;0.0000000000"/>
    <numFmt numFmtId="209" formatCode="#,##0.00000000000;[Red]\-#,##0.00000000000;0.00000000000"/>
    <numFmt numFmtId="210" formatCode="#,##0.000000000000;[Red]\-#,##0.000000000000;0.000000000000"/>
    <numFmt numFmtId="211" formatCode="#,##0.0000000_ ;[Red]\-#,##0.0000000\ "/>
    <numFmt numFmtId="212" formatCode="#,##0.00000000_ ;[Red]\-#,##0.00000000\ "/>
    <numFmt numFmtId="213" formatCode="#,##0.000000000_ ;[Red]\-#,##0.000000000\ "/>
    <numFmt numFmtId="214" formatCode="0000000000"/>
    <numFmt numFmtId="215" formatCode="000\.000\.000"/>
    <numFmt numFmtId="216" formatCode="000\.00\.0000"/>
    <numFmt numFmtId="217" formatCode="#,##0_ ;[Red]\-#,##0\ "/>
    <numFmt numFmtId="218" formatCode="#,##0.0"/>
    <numFmt numFmtId="219" formatCode="000000"/>
  </numFmts>
  <fonts count="45">
    <font>
      <sz val="11"/>
      <color theme="1"/>
      <name val="Calibri"/>
      <family val="2"/>
    </font>
    <font>
      <sz val="11"/>
      <color indexed="8"/>
      <name val="Calibri"/>
      <family val="2"/>
    </font>
    <font>
      <sz val="10"/>
      <name val="Arial"/>
      <family val="2"/>
    </font>
    <font>
      <sz val="10"/>
      <name val="Arial Cyr"/>
      <family val="0"/>
    </font>
    <font>
      <sz val="48"/>
      <name val="Times New Roman"/>
      <family val="1"/>
    </font>
    <font>
      <b/>
      <sz val="48"/>
      <name val="Times New Roman"/>
      <family val="1"/>
    </font>
    <font>
      <sz val="72"/>
      <name val="Times New Roman"/>
      <family val="1"/>
    </font>
    <font>
      <b/>
      <sz val="72"/>
      <name val="Times New Roman"/>
      <family val="1"/>
    </font>
    <font>
      <i/>
      <sz val="4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CCFF"/>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
      <patternFill patternType="solid">
        <fgColor theme="3" tint="0.5999900102615356"/>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 fillId="0" borderId="0">
      <alignment/>
      <protection/>
    </xf>
    <xf numFmtId="0" fontId="2" fillId="0" borderId="0">
      <alignment/>
      <protection/>
    </xf>
    <xf numFmtId="0" fontId="2" fillId="0" borderId="0">
      <alignment/>
      <protection/>
    </xf>
    <xf numFmtId="0" fontId="3" fillId="0" borderId="0">
      <alignment/>
      <protection/>
    </xf>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93">
    <xf numFmtId="0" fontId="0" fillId="0" borderId="0" xfId="0" applyFont="1" applyAlignment="1">
      <alignment/>
    </xf>
    <xf numFmtId="0" fontId="4" fillId="0" borderId="0" xfId="54" applyFont="1" applyFill="1" applyAlignment="1">
      <alignment horizontal="center" vertical="top"/>
      <protection/>
    </xf>
    <xf numFmtId="0" fontId="4" fillId="0" borderId="0" xfId="54" applyFont="1" applyAlignment="1">
      <alignment horizontal="left" vertical="top" wrapText="1"/>
      <protection/>
    </xf>
    <xf numFmtId="218" fontId="4" fillId="0" borderId="0" xfId="54" applyNumberFormat="1" applyFont="1" applyAlignment="1">
      <alignment horizontal="center" vertical="top" wrapText="1"/>
      <protection/>
    </xf>
    <xf numFmtId="218" fontId="4" fillId="0" borderId="0" xfId="54" applyNumberFormat="1" applyFont="1" applyAlignment="1">
      <alignment horizontal="center" vertical="top"/>
      <protection/>
    </xf>
    <xf numFmtId="0" fontId="4" fillId="0" borderId="0" xfId="54" applyFont="1" applyAlignment="1">
      <alignment horizontal="center" vertical="top"/>
      <protection/>
    </xf>
    <xf numFmtId="218" fontId="4" fillId="0" borderId="10" xfId="54" applyNumberFormat="1" applyFont="1" applyFill="1" applyBorder="1" applyAlignment="1" applyProtection="1">
      <alignment horizontal="center" vertical="top" wrapText="1"/>
      <protection hidden="1"/>
    </xf>
    <xf numFmtId="1" fontId="4" fillId="0" borderId="10" xfId="54" applyNumberFormat="1" applyFont="1" applyFill="1" applyBorder="1" applyAlignment="1" applyProtection="1">
      <alignment horizontal="center" vertical="top" wrapText="1"/>
      <protection hidden="1"/>
    </xf>
    <xf numFmtId="1" fontId="4" fillId="0" borderId="10" xfId="54" applyNumberFormat="1" applyFont="1" applyBorder="1" applyAlignment="1" applyProtection="1">
      <alignment horizontal="center" vertical="top" wrapText="1"/>
      <protection hidden="1"/>
    </xf>
    <xf numFmtId="3" fontId="4" fillId="0" borderId="10" xfId="54" applyNumberFormat="1" applyFont="1" applyBorder="1" applyAlignment="1" applyProtection="1">
      <alignment horizontal="center" vertical="top" wrapText="1"/>
      <protection hidden="1"/>
    </xf>
    <xf numFmtId="3" fontId="4" fillId="0" borderId="10" xfId="54" applyNumberFormat="1" applyFont="1" applyFill="1" applyBorder="1" applyAlignment="1" applyProtection="1">
      <alignment horizontal="center" vertical="top" wrapText="1"/>
      <protection hidden="1"/>
    </xf>
    <xf numFmtId="3" fontId="4" fillId="0" borderId="10" xfId="54" applyNumberFormat="1" applyFont="1" applyBorder="1" applyAlignment="1">
      <alignment horizontal="center" vertical="top"/>
      <protection/>
    </xf>
    <xf numFmtId="1" fontId="4" fillId="0" borderId="10" xfId="54" applyNumberFormat="1" applyFont="1" applyBorder="1" applyAlignment="1">
      <alignment horizontal="center" vertical="top"/>
      <protection/>
    </xf>
    <xf numFmtId="1" fontId="4" fillId="0" borderId="0" xfId="54" applyNumberFormat="1" applyFont="1" applyAlignment="1">
      <alignment horizontal="center" vertical="top"/>
      <protection/>
    </xf>
    <xf numFmtId="0" fontId="5" fillId="0" borderId="0" xfId="54" applyFont="1" applyAlignment="1">
      <alignment horizontal="center" vertical="top"/>
      <protection/>
    </xf>
    <xf numFmtId="174" fontId="5" fillId="33" borderId="10" xfId="54" applyNumberFormat="1" applyFont="1" applyFill="1" applyBorder="1" applyAlignment="1" applyProtection="1">
      <alignment horizontal="left" vertical="top" wrapText="1"/>
      <protection hidden="1"/>
    </xf>
    <xf numFmtId="218" fontId="5" fillId="33" borderId="10" xfId="54" applyNumberFormat="1" applyFont="1" applyFill="1" applyBorder="1" applyAlignment="1" applyProtection="1">
      <alignment horizontal="center" vertical="top" wrapText="1"/>
      <protection hidden="1"/>
    </xf>
    <xf numFmtId="194" fontId="5" fillId="33" borderId="10" xfId="54" applyNumberFormat="1" applyFont="1" applyFill="1" applyBorder="1" applyAlignment="1" applyProtection="1">
      <alignment horizontal="center" vertical="top" wrapText="1"/>
      <protection hidden="1"/>
    </xf>
    <xf numFmtId="218" fontId="4" fillId="33" borderId="0" xfId="54" applyNumberFormat="1" applyFont="1" applyFill="1" applyAlignment="1">
      <alignment horizontal="center" vertical="top"/>
      <protection/>
    </xf>
    <xf numFmtId="0" fontId="4" fillId="33" borderId="0" xfId="54" applyFont="1" applyFill="1" applyAlignment="1">
      <alignment horizontal="center" vertical="top"/>
      <protection/>
    </xf>
    <xf numFmtId="174" fontId="5" fillId="5" borderId="10" xfId="54" applyNumberFormat="1" applyFont="1" applyFill="1" applyBorder="1" applyAlignment="1" applyProtection="1">
      <alignment horizontal="left" vertical="top" wrapText="1"/>
      <protection hidden="1"/>
    </xf>
    <xf numFmtId="218" fontId="5" fillId="5" borderId="10" xfId="54" applyNumberFormat="1" applyFont="1" applyFill="1" applyBorder="1" applyAlignment="1" applyProtection="1">
      <alignment horizontal="center" vertical="top" wrapText="1"/>
      <protection hidden="1"/>
    </xf>
    <xf numFmtId="194" fontId="5" fillId="5" borderId="10" xfId="54" applyNumberFormat="1" applyFont="1" applyFill="1" applyBorder="1" applyAlignment="1" applyProtection="1">
      <alignment horizontal="center" vertical="top" wrapText="1"/>
      <protection hidden="1"/>
    </xf>
    <xf numFmtId="0" fontId="4" fillId="5" borderId="0" xfId="54" applyFont="1" applyFill="1" applyAlignment="1">
      <alignment horizontal="center" vertical="top"/>
      <protection/>
    </xf>
    <xf numFmtId="174" fontId="5" fillId="12" borderId="10" xfId="54" applyNumberFormat="1" applyFont="1" applyFill="1" applyBorder="1" applyAlignment="1" applyProtection="1">
      <alignment horizontal="left" vertical="top" wrapText="1"/>
      <protection hidden="1"/>
    </xf>
    <xf numFmtId="218" fontId="5" fillId="12" borderId="10" xfId="54" applyNumberFormat="1" applyFont="1" applyFill="1" applyBorder="1" applyAlignment="1" applyProtection="1">
      <alignment horizontal="center" vertical="top" wrapText="1"/>
      <protection hidden="1"/>
    </xf>
    <xf numFmtId="194" fontId="5" fillId="12" borderId="10" xfId="54" applyNumberFormat="1" applyFont="1" applyFill="1" applyBorder="1" applyAlignment="1" applyProtection="1">
      <alignment horizontal="center" vertical="top" wrapText="1"/>
      <protection hidden="1"/>
    </xf>
    <xf numFmtId="0" fontId="5" fillId="34" borderId="10" xfId="54" applyFont="1" applyFill="1" applyBorder="1" applyAlignment="1">
      <alignment horizontal="left" vertical="top" wrapText="1"/>
      <protection/>
    </xf>
    <xf numFmtId="218" fontId="5" fillId="34" borderId="10" xfId="54" applyNumberFormat="1" applyFont="1" applyFill="1" applyBorder="1" applyAlignment="1">
      <alignment horizontal="center" vertical="top" wrapText="1"/>
      <protection/>
    </xf>
    <xf numFmtId="218" fontId="5" fillId="34" borderId="10" xfId="54" applyNumberFormat="1" applyFont="1" applyFill="1" applyBorder="1" applyAlignment="1">
      <alignment horizontal="center" vertical="top"/>
      <protection/>
    </xf>
    <xf numFmtId="194" fontId="5" fillId="34" borderId="10" xfId="54" applyNumberFormat="1" applyFont="1" applyFill="1" applyBorder="1" applyAlignment="1">
      <alignment horizontal="center" vertical="top" wrapText="1"/>
      <protection/>
    </xf>
    <xf numFmtId="0" fontId="5" fillId="35" borderId="10" xfId="54" applyFont="1" applyFill="1" applyBorder="1" applyAlignment="1">
      <alignment horizontal="left" vertical="top" wrapText="1"/>
      <protection/>
    </xf>
    <xf numFmtId="218" fontId="5" fillId="35" borderId="10" xfId="54" applyNumberFormat="1" applyFont="1" applyFill="1" applyBorder="1" applyAlignment="1">
      <alignment horizontal="center" vertical="top" wrapText="1"/>
      <protection/>
    </xf>
    <xf numFmtId="218" fontId="5" fillId="35" borderId="10" xfId="54" applyNumberFormat="1" applyFont="1" applyFill="1" applyBorder="1" applyAlignment="1">
      <alignment horizontal="center" vertical="top"/>
      <protection/>
    </xf>
    <xf numFmtId="194" fontId="5" fillId="35" borderId="10" xfId="54" applyNumberFormat="1" applyFont="1" applyFill="1" applyBorder="1" applyAlignment="1">
      <alignment horizontal="center" vertical="top" wrapText="1"/>
      <protection/>
    </xf>
    <xf numFmtId="0" fontId="4" fillId="35" borderId="0" xfId="54" applyFont="1" applyFill="1" applyAlignment="1">
      <alignment horizontal="center" vertical="top"/>
      <protection/>
    </xf>
    <xf numFmtId="194" fontId="4" fillId="0" borderId="0" xfId="54" applyNumberFormat="1" applyFont="1" applyAlignment="1">
      <alignment horizontal="center" vertical="top"/>
      <protection/>
    </xf>
    <xf numFmtId="174" fontId="4" fillId="36" borderId="10" xfId="54" applyNumberFormat="1" applyFont="1" applyFill="1" applyBorder="1" applyAlignment="1" applyProtection="1">
      <alignment horizontal="left" vertical="top" wrapText="1"/>
      <protection hidden="1"/>
    </xf>
    <xf numFmtId="0" fontId="6" fillId="0" borderId="0" xfId="54" applyFont="1" applyAlignment="1">
      <alignment horizontal="center" vertical="top"/>
      <protection/>
    </xf>
    <xf numFmtId="0" fontId="6" fillId="0" borderId="0" xfId="0" applyFont="1" applyAlignment="1">
      <alignment horizontal="left" vertical="top" wrapText="1"/>
    </xf>
    <xf numFmtId="218" fontId="6" fillId="0" borderId="0" xfId="0" applyNumberFormat="1" applyFont="1" applyAlignment="1">
      <alignment horizontal="center" vertical="top" wrapText="1"/>
    </xf>
    <xf numFmtId="194" fontId="6" fillId="0" borderId="0" xfId="0" applyNumberFormat="1" applyFont="1" applyAlignment="1">
      <alignment horizontal="right" vertical="top" wrapText="1"/>
    </xf>
    <xf numFmtId="0" fontId="6" fillId="0" borderId="0" xfId="54" applyNumberFormat="1" applyFont="1" applyFill="1" applyAlignment="1" applyProtection="1">
      <alignment horizontal="center" vertical="top" wrapText="1"/>
      <protection hidden="1"/>
    </xf>
    <xf numFmtId="0" fontId="4" fillId="34" borderId="10" xfId="54" applyFont="1" applyFill="1" applyBorder="1" applyAlignment="1">
      <alignment horizontal="center" vertical="top"/>
      <protection/>
    </xf>
    <xf numFmtId="0" fontId="4" fillId="35" borderId="10" xfId="54" applyFont="1" applyFill="1" applyBorder="1" applyAlignment="1">
      <alignment horizontal="center" vertical="top"/>
      <protection/>
    </xf>
    <xf numFmtId="0" fontId="4" fillId="0" borderId="10" xfId="54" applyNumberFormat="1" applyFont="1" applyFill="1" applyBorder="1" applyAlignment="1" applyProtection="1">
      <alignment horizontal="center" vertical="top" wrapText="1"/>
      <protection hidden="1"/>
    </xf>
    <xf numFmtId="0" fontId="4" fillId="36" borderId="0" xfId="54" applyFont="1" applyFill="1" applyAlignment="1">
      <alignment horizontal="center" vertical="top"/>
      <protection/>
    </xf>
    <xf numFmtId="218" fontId="4" fillId="36" borderId="0" xfId="54" applyNumberFormat="1" applyFont="1" applyFill="1" applyAlignment="1">
      <alignment horizontal="center" vertical="top"/>
      <protection/>
    </xf>
    <xf numFmtId="194" fontId="4" fillId="36" borderId="0" xfId="54" applyNumberFormat="1" applyFont="1" applyFill="1" applyBorder="1" applyAlignment="1">
      <alignment horizontal="center" vertical="top" wrapText="1"/>
      <protection/>
    </xf>
    <xf numFmtId="218" fontId="5" fillId="33" borderId="10" xfId="54" applyNumberFormat="1" applyFont="1" applyFill="1" applyBorder="1" applyAlignment="1" applyProtection="1">
      <alignment horizontal="center" vertical="top"/>
      <protection hidden="1"/>
    </xf>
    <xf numFmtId="218" fontId="4" fillId="0" borderId="11" xfId="0" applyNumberFormat="1" applyFont="1" applyFill="1" applyBorder="1" applyAlignment="1">
      <alignment horizontal="center" vertical="top" wrapText="1"/>
    </xf>
    <xf numFmtId="218" fontId="4" fillId="0" borderId="0" xfId="54" applyNumberFormat="1" applyFont="1" applyFill="1" applyAlignment="1">
      <alignment horizontal="center" vertical="top"/>
      <protection/>
    </xf>
    <xf numFmtId="194" fontId="4" fillId="0" borderId="11" xfId="54" applyNumberFormat="1" applyFont="1" applyFill="1" applyBorder="1" applyAlignment="1">
      <alignment horizontal="center" vertical="top" wrapText="1"/>
      <protection/>
    </xf>
    <xf numFmtId="194" fontId="5" fillId="5" borderId="10" xfId="54" applyNumberFormat="1" applyFont="1" applyFill="1" applyBorder="1" applyAlignment="1">
      <alignment horizontal="center" vertical="top" wrapText="1"/>
      <protection/>
    </xf>
    <xf numFmtId="218" fontId="4" fillId="0" borderId="11" xfId="54" applyNumberFormat="1" applyFont="1" applyFill="1" applyBorder="1" applyAlignment="1">
      <alignment horizontal="center" vertical="top" wrapText="1"/>
      <protection/>
    </xf>
    <xf numFmtId="0" fontId="5" fillId="5" borderId="10" xfId="0" applyFont="1" applyFill="1" applyBorder="1" applyAlignment="1">
      <alignment horizontal="left" vertical="top" wrapText="1"/>
    </xf>
    <xf numFmtId="218" fontId="5" fillId="5" borderId="10" xfId="0" applyNumberFormat="1" applyFont="1" applyFill="1" applyBorder="1" applyAlignment="1">
      <alignment horizontal="center" vertical="top" wrapText="1"/>
    </xf>
    <xf numFmtId="2" fontId="5" fillId="5" borderId="10" xfId="54" applyNumberFormat="1" applyFont="1" applyFill="1" applyBorder="1" applyAlignment="1">
      <alignment horizontal="center" vertical="top" wrapText="1"/>
      <protection/>
    </xf>
    <xf numFmtId="0" fontId="5" fillId="5" borderId="0" xfId="54" applyFont="1" applyFill="1" applyAlignment="1">
      <alignment horizontal="center" vertical="top"/>
      <protection/>
    </xf>
    <xf numFmtId="0" fontId="5" fillId="0" borderId="10" xfId="54" applyFont="1" applyBorder="1" applyAlignment="1">
      <alignment horizontal="left" vertical="top" wrapText="1"/>
      <protection/>
    </xf>
    <xf numFmtId="218" fontId="5" fillId="0" borderId="10" xfId="54" applyNumberFormat="1" applyFont="1" applyBorder="1" applyAlignment="1">
      <alignment horizontal="center" vertical="top" wrapText="1"/>
      <protection/>
    </xf>
    <xf numFmtId="218" fontId="5" fillId="36" borderId="10" xfId="54" applyNumberFormat="1" applyFont="1" applyFill="1" applyBorder="1" applyAlignment="1" applyProtection="1">
      <alignment horizontal="center" vertical="top" wrapText="1"/>
      <protection hidden="1"/>
    </xf>
    <xf numFmtId="0" fontId="4" fillId="0" borderId="11" xfId="54" applyNumberFormat="1" applyFont="1" applyFill="1" applyBorder="1" applyAlignment="1" applyProtection="1">
      <alignment horizontal="left" vertical="top" wrapText="1"/>
      <protection hidden="1"/>
    </xf>
    <xf numFmtId="218" fontId="5" fillId="12" borderId="11" xfId="54" applyNumberFormat="1" applyFont="1" applyFill="1" applyBorder="1" applyAlignment="1" applyProtection="1">
      <alignment horizontal="center" vertical="top" wrapText="1"/>
      <protection hidden="1"/>
    </xf>
    <xf numFmtId="194" fontId="5" fillId="12" borderId="11" xfId="54" applyNumberFormat="1" applyFont="1" applyFill="1" applyBorder="1" applyAlignment="1">
      <alignment horizontal="center" vertical="top" wrapText="1"/>
      <protection/>
    </xf>
    <xf numFmtId="0" fontId="5" fillId="0" borderId="0" xfId="54" applyFont="1" applyFill="1" applyAlignment="1">
      <alignment horizontal="center" vertical="top"/>
      <protection/>
    </xf>
    <xf numFmtId="218" fontId="5" fillId="0" borderId="0" xfId="54" applyNumberFormat="1" applyFont="1" applyFill="1" applyAlignment="1">
      <alignment horizontal="center" vertical="top"/>
      <protection/>
    </xf>
    <xf numFmtId="0" fontId="4" fillId="0" borderId="10" xfId="0" applyFont="1" applyFill="1" applyBorder="1" applyAlignment="1">
      <alignment horizontal="left" vertical="top" wrapText="1"/>
    </xf>
    <xf numFmtId="218" fontId="4" fillId="0" borderId="10" xfId="0" applyNumberFormat="1" applyFont="1" applyFill="1" applyBorder="1" applyAlignment="1">
      <alignment horizontal="center" vertical="top" wrapText="1"/>
    </xf>
    <xf numFmtId="194" fontId="4" fillId="0" borderId="10" xfId="54" applyNumberFormat="1" applyFont="1" applyFill="1" applyBorder="1" applyAlignment="1">
      <alignment horizontal="center" vertical="top" wrapText="1"/>
      <protection/>
    </xf>
    <xf numFmtId="218" fontId="4" fillId="36" borderId="10" xfId="54" applyNumberFormat="1" applyFont="1" applyFill="1" applyBorder="1" applyAlignment="1" applyProtection="1">
      <alignment horizontal="center" vertical="top"/>
      <protection hidden="1"/>
    </xf>
    <xf numFmtId="214" fontId="4" fillId="0" borderId="10" xfId="54" applyNumberFormat="1" applyFont="1" applyFill="1" applyBorder="1" applyAlignment="1" applyProtection="1">
      <alignment horizontal="left" vertical="top" wrapText="1"/>
      <protection hidden="1"/>
    </xf>
    <xf numFmtId="174" fontId="4" fillId="0" borderId="10" xfId="54" applyNumberFormat="1" applyFont="1" applyFill="1" applyBorder="1" applyAlignment="1" applyProtection="1">
      <alignment horizontal="left" vertical="top" wrapText="1"/>
      <protection hidden="1"/>
    </xf>
    <xf numFmtId="0" fontId="4" fillId="37" borderId="0" xfId="54" applyFont="1" applyFill="1" applyAlignment="1">
      <alignment horizontal="center" vertical="top"/>
      <protection/>
    </xf>
    <xf numFmtId="218" fontId="4" fillId="36" borderId="11" xfId="54" applyNumberFormat="1" applyFont="1" applyFill="1" applyBorder="1" applyAlignment="1" applyProtection="1">
      <alignment horizontal="center" vertical="top" wrapText="1"/>
      <protection hidden="1"/>
    </xf>
    <xf numFmtId="218" fontId="4" fillId="36" borderId="12" xfId="54" applyNumberFormat="1" applyFont="1" applyFill="1" applyBorder="1" applyAlignment="1" applyProtection="1">
      <alignment horizontal="center" vertical="top" wrapText="1"/>
      <protection hidden="1"/>
    </xf>
    <xf numFmtId="194" fontId="4" fillId="36" borderId="11" xfId="54" applyNumberFormat="1" applyFont="1" applyFill="1" applyBorder="1" applyAlignment="1">
      <alignment horizontal="center" vertical="top" wrapText="1"/>
      <protection/>
    </xf>
    <xf numFmtId="218" fontId="4" fillId="36" borderId="13" xfId="54" applyNumberFormat="1" applyFont="1" applyFill="1" applyBorder="1" applyAlignment="1" applyProtection="1">
      <alignment horizontal="center" vertical="top" wrapText="1"/>
      <protection hidden="1"/>
    </xf>
    <xf numFmtId="174" fontId="4" fillId="36" borderId="11" xfId="54" applyNumberFormat="1" applyFont="1" applyFill="1" applyBorder="1" applyAlignment="1" applyProtection="1">
      <alignment horizontal="left" vertical="top" wrapText="1"/>
      <protection hidden="1"/>
    </xf>
    <xf numFmtId="218" fontId="4" fillId="36" borderId="11" xfId="54" applyNumberFormat="1" applyFont="1" applyFill="1" applyBorder="1" applyAlignment="1" applyProtection="1">
      <alignment horizontal="center" vertical="top"/>
      <protection hidden="1"/>
    </xf>
    <xf numFmtId="218" fontId="4" fillId="36" borderId="11" xfId="54" applyNumberFormat="1" applyFont="1" applyFill="1" applyBorder="1" applyAlignment="1">
      <alignment horizontal="center" vertical="top"/>
      <protection/>
    </xf>
    <xf numFmtId="2" fontId="4" fillId="36" borderId="11" xfId="0" applyNumberFormat="1" applyFont="1" applyFill="1" applyBorder="1" applyAlignment="1">
      <alignment horizontal="left" vertical="top" wrapText="1"/>
    </xf>
    <xf numFmtId="218" fontId="4" fillId="36" borderId="11" xfId="54" applyNumberFormat="1" applyFont="1" applyFill="1" applyBorder="1" applyAlignment="1">
      <alignment horizontal="center" vertical="top" wrapText="1"/>
      <protection/>
    </xf>
    <xf numFmtId="0" fontId="4" fillId="36" borderId="11" xfId="54" applyFont="1" applyFill="1" applyBorder="1" applyAlignment="1" applyProtection="1">
      <alignment horizontal="left" vertical="top" wrapText="1"/>
      <protection hidden="1"/>
    </xf>
    <xf numFmtId="218" fontId="4" fillId="36" borderId="10" xfId="54" applyNumberFormat="1" applyFont="1" applyFill="1" applyBorder="1" applyAlignment="1" applyProtection="1">
      <alignment horizontal="center" vertical="top" wrapText="1"/>
      <protection hidden="1"/>
    </xf>
    <xf numFmtId="194" fontId="4" fillId="36" borderId="10" xfId="54" applyNumberFormat="1" applyFont="1" applyFill="1" applyBorder="1" applyAlignment="1">
      <alignment horizontal="center" vertical="top" wrapText="1"/>
      <protection/>
    </xf>
    <xf numFmtId="218" fontId="5" fillId="33" borderId="10" xfId="0" applyNumberFormat="1" applyFont="1" applyFill="1" applyBorder="1" applyAlignment="1">
      <alignment horizontal="center" vertical="top" wrapText="1"/>
    </xf>
    <xf numFmtId="2" fontId="5" fillId="33" borderId="10" xfId="54" applyNumberFormat="1" applyFont="1" applyFill="1" applyBorder="1" applyAlignment="1">
      <alignment horizontal="center" vertical="top" wrapText="1"/>
      <protection/>
    </xf>
    <xf numFmtId="218" fontId="5" fillId="33" borderId="0" xfId="54" applyNumberFormat="1" applyFont="1" applyFill="1" applyAlignment="1">
      <alignment horizontal="center" vertical="top"/>
      <protection/>
    </xf>
    <xf numFmtId="0" fontId="5" fillId="33" borderId="0" xfId="54" applyFont="1" applyFill="1" applyAlignment="1">
      <alignment horizontal="center" vertical="top"/>
      <protection/>
    </xf>
    <xf numFmtId="218" fontId="4" fillId="36" borderId="11" xfId="54" applyNumberFormat="1" applyFont="1" applyFill="1" applyBorder="1" applyAlignment="1" applyProtection="1">
      <alignment horizontal="center" vertical="top" wrapText="1"/>
      <protection hidden="1"/>
    </xf>
    <xf numFmtId="218" fontId="4" fillId="36" borderId="12" xfId="54" applyNumberFormat="1" applyFont="1" applyFill="1" applyBorder="1" applyAlignment="1" applyProtection="1">
      <alignment horizontal="center" vertical="top" wrapText="1"/>
      <protection hidden="1"/>
    </xf>
    <xf numFmtId="0" fontId="4" fillId="0" borderId="11" xfId="54" applyNumberFormat="1" applyFont="1" applyFill="1" applyBorder="1" applyAlignment="1" applyProtection="1">
      <alignment horizontal="center" vertical="top" wrapText="1"/>
      <protection hidden="1"/>
    </xf>
    <xf numFmtId="0" fontId="4" fillId="0" borderId="12" xfId="54" applyNumberFormat="1" applyFont="1" applyFill="1" applyBorder="1" applyAlignment="1" applyProtection="1">
      <alignment horizontal="center" vertical="top" wrapText="1"/>
      <protection hidden="1"/>
    </xf>
    <xf numFmtId="218" fontId="4" fillId="0" borderId="11" xfId="54" applyNumberFormat="1" applyFont="1" applyFill="1" applyBorder="1" applyAlignment="1">
      <alignment horizontal="center" vertical="top"/>
      <protection/>
    </xf>
    <xf numFmtId="218" fontId="4" fillId="0" borderId="12" xfId="54" applyNumberFormat="1" applyFont="1" applyFill="1" applyBorder="1" applyAlignment="1">
      <alignment horizontal="center" vertical="top"/>
      <protection/>
    </xf>
    <xf numFmtId="214" fontId="4" fillId="0" borderId="11" xfId="54" applyNumberFormat="1" applyFont="1" applyFill="1" applyBorder="1" applyAlignment="1" applyProtection="1">
      <alignment horizontal="left" vertical="top" wrapText="1"/>
      <protection hidden="1"/>
    </xf>
    <xf numFmtId="214" fontId="4" fillId="0" borderId="12" xfId="54" applyNumberFormat="1" applyFont="1" applyFill="1" applyBorder="1" applyAlignment="1" applyProtection="1">
      <alignment horizontal="left" vertical="top" wrapText="1"/>
      <protection hidden="1"/>
    </xf>
    <xf numFmtId="218" fontId="4" fillId="0" borderId="11" xfId="54" applyNumberFormat="1" applyFont="1" applyFill="1" applyBorder="1" applyAlignment="1" applyProtection="1">
      <alignment horizontal="center" vertical="top" wrapText="1"/>
      <protection hidden="1"/>
    </xf>
    <xf numFmtId="218" fontId="4" fillId="0" borderId="12" xfId="54" applyNumberFormat="1" applyFont="1" applyFill="1" applyBorder="1" applyAlignment="1" applyProtection="1">
      <alignment horizontal="center" vertical="top" wrapText="1"/>
      <protection hidden="1"/>
    </xf>
    <xf numFmtId="0" fontId="4" fillId="0" borderId="13" xfId="54" applyNumberFormat="1" applyFont="1" applyFill="1" applyBorder="1" applyAlignment="1" applyProtection="1">
      <alignment horizontal="center" vertical="top" wrapText="1"/>
      <protection hidden="1"/>
    </xf>
    <xf numFmtId="0" fontId="4" fillId="0" borderId="11" xfId="54" applyFont="1" applyFill="1" applyBorder="1" applyAlignment="1">
      <alignment horizontal="center" vertical="top"/>
      <protection/>
    </xf>
    <xf numFmtId="0" fontId="4" fillId="0" borderId="13" xfId="54" applyFont="1" applyFill="1" applyBorder="1" applyAlignment="1">
      <alignment horizontal="center" vertical="top"/>
      <protection/>
    </xf>
    <xf numFmtId="0" fontId="4" fillId="0" borderId="12" xfId="54" applyFont="1" applyFill="1" applyBorder="1" applyAlignment="1">
      <alignment horizontal="center" vertical="top"/>
      <protection/>
    </xf>
    <xf numFmtId="0" fontId="4" fillId="0" borderId="10" xfId="54" applyNumberFormat="1" applyFont="1" applyFill="1" applyBorder="1" applyAlignment="1" applyProtection="1">
      <alignment horizontal="center" vertical="top" wrapText="1"/>
      <protection hidden="1"/>
    </xf>
    <xf numFmtId="0" fontId="4" fillId="36" borderId="11" xfId="54" applyFont="1" applyFill="1" applyBorder="1" applyAlignment="1">
      <alignment horizontal="center" vertical="top"/>
      <protection/>
    </xf>
    <xf numFmtId="0" fontId="4" fillId="36" borderId="13" xfId="54" applyFont="1" applyFill="1" applyBorder="1" applyAlignment="1">
      <alignment horizontal="center" vertical="top"/>
      <protection/>
    </xf>
    <xf numFmtId="0" fontId="4" fillId="36" borderId="12" xfId="54" applyFont="1" applyFill="1" applyBorder="1" applyAlignment="1">
      <alignment horizontal="center" vertical="top"/>
      <protection/>
    </xf>
    <xf numFmtId="194" fontId="4" fillId="36" borderId="11" xfId="54" applyNumberFormat="1" applyFont="1" applyFill="1" applyBorder="1" applyAlignment="1">
      <alignment horizontal="center" vertical="top" wrapText="1"/>
      <protection/>
    </xf>
    <xf numFmtId="194" fontId="4" fillId="36" borderId="12" xfId="54" applyNumberFormat="1" applyFont="1" applyFill="1" applyBorder="1" applyAlignment="1">
      <alignment horizontal="center" vertical="top" wrapText="1"/>
      <protection/>
    </xf>
    <xf numFmtId="194" fontId="4" fillId="0" borderId="11" xfId="54" applyNumberFormat="1" applyFont="1" applyFill="1" applyBorder="1" applyAlignment="1">
      <alignment horizontal="center" vertical="top" wrapText="1"/>
      <protection/>
    </xf>
    <xf numFmtId="194" fontId="4" fillId="0" borderId="12" xfId="54" applyNumberFormat="1" applyFont="1" applyFill="1" applyBorder="1" applyAlignment="1">
      <alignment horizontal="center" vertical="top" wrapText="1"/>
      <protection/>
    </xf>
    <xf numFmtId="218" fontId="4" fillId="0" borderId="13" xfId="54" applyNumberFormat="1" applyFont="1" applyFill="1" applyBorder="1" applyAlignment="1" applyProtection="1">
      <alignment horizontal="center" vertical="top" wrapText="1"/>
      <protection hidden="1"/>
    </xf>
    <xf numFmtId="218" fontId="4" fillId="0" borderId="13" xfId="54" applyNumberFormat="1" applyFont="1" applyFill="1" applyBorder="1" applyAlignment="1">
      <alignment horizontal="center" vertical="top"/>
      <protection/>
    </xf>
    <xf numFmtId="214" fontId="4" fillId="0" borderId="13" xfId="54" applyNumberFormat="1" applyFont="1" applyFill="1" applyBorder="1" applyAlignment="1" applyProtection="1">
      <alignment horizontal="left" vertical="top" wrapText="1"/>
      <protection hidden="1"/>
    </xf>
    <xf numFmtId="0" fontId="7" fillId="0" borderId="0" xfId="54" applyNumberFormat="1" applyFont="1" applyFill="1" applyAlignment="1" applyProtection="1">
      <alignment horizontal="center" vertical="top" wrapText="1"/>
      <protection hidden="1"/>
    </xf>
    <xf numFmtId="218" fontId="4" fillId="0" borderId="10" xfId="0" applyNumberFormat="1" applyFont="1" applyBorder="1" applyAlignment="1">
      <alignment horizontal="center" vertical="top" wrapText="1"/>
    </xf>
    <xf numFmtId="218" fontId="4" fillId="0" borderId="11" xfId="0" applyNumberFormat="1" applyFont="1" applyBorder="1" applyAlignment="1">
      <alignment horizontal="center" vertical="top" wrapText="1"/>
    </xf>
    <xf numFmtId="218" fontId="4" fillId="0" borderId="13" xfId="0" applyNumberFormat="1" applyFont="1" applyBorder="1" applyAlignment="1">
      <alignment horizontal="center" vertical="top" wrapText="1"/>
    </xf>
    <xf numFmtId="218" fontId="4" fillId="0" borderId="12" xfId="0" applyNumberFormat="1" applyFont="1" applyBorder="1" applyAlignment="1">
      <alignment horizontal="center" vertical="top" wrapText="1"/>
    </xf>
    <xf numFmtId="218" fontId="4" fillId="0" borderId="10" xfId="54" applyNumberFormat="1" applyFont="1" applyFill="1" applyBorder="1" applyAlignment="1" applyProtection="1">
      <alignment horizontal="center" vertical="top" wrapText="1"/>
      <protection hidden="1"/>
    </xf>
    <xf numFmtId="218" fontId="4" fillId="36" borderId="11" xfId="54" applyNumberFormat="1" applyFont="1" applyFill="1" applyBorder="1" applyAlignment="1">
      <alignment horizontal="center" vertical="top" wrapText="1"/>
      <protection/>
    </xf>
    <xf numFmtId="218" fontId="4" fillId="36" borderId="12" xfId="54" applyNumberFormat="1" applyFont="1" applyFill="1" applyBorder="1" applyAlignment="1">
      <alignment horizontal="center" vertical="top" wrapText="1"/>
      <protection/>
    </xf>
    <xf numFmtId="0" fontId="5" fillId="0" borderId="14" xfId="54" applyNumberFormat="1" applyFont="1" applyFill="1" applyBorder="1" applyAlignment="1" applyProtection="1">
      <alignment horizontal="center" vertical="top" wrapText="1"/>
      <protection hidden="1"/>
    </xf>
    <xf numFmtId="0" fontId="5" fillId="0" borderId="15" xfId="54" applyNumberFormat="1" applyFont="1" applyFill="1" applyBorder="1" applyAlignment="1" applyProtection="1">
      <alignment horizontal="center" vertical="top" wrapText="1"/>
      <protection hidden="1"/>
    </xf>
    <xf numFmtId="0" fontId="4" fillId="36" borderId="11" xfId="54" applyFont="1" applyFill="1" applyBorder="1" applyAlignment="1" applyProtection="1">
      <alignment horizontal="left" vertical="top" wrapText="1"/>
      <protection hidden="1"/>
    </xf>
    <xf numFmtId="0" fontId="4" fillId="36" borderId="12" xfId="54" applyFont="1" applyFill="1" applyBorder="1" applyAlignment="1" applyProtection="1">
      <alignment horizontal="left" vertical="top" wrapText="1"/>
      <protection hidden="1"/>
    </xf>
    <xf numFmtId="0" fontId="4" fillId="36" borderId="13" xfId="54" applyFont="1" applyFill="1" applyBorder="1" applyAlignment="1" applyProtection="1">
      <alignment horizontal="left" vertical="top" wrapText="1"/>
      <protection hidden="1"/>
    </xf>
    <xf numFmtId="218" fontId="4" fillId="36" borderId="13" xfId="54" applyNumberFormat="1" applyFont="1" applyFill="1" applyBorder="1" applyAlignment="1" applyProtection="1">
      <alignment horizontal="center" vertical="top" wrapText="1"/>
      <protection hidden="1"/>
    </xf>
    <xf numFmtId="218" fontId="4" fillId="36" borderId="13" xfId="54" applyNumberFormat="1" applyFont="1" applyFill="1" applyBorder="1" applyAlignment="1">
      <alignment horizontal="center" vertical="top" wrapText="1"/>
      <protection/>
    </xf>
    <xf numFmtId="194" fontId="4" fillId="36" borderId="13" xfId="54" applyNumberFormat="1" applyFont="1" applyFill="1" applyBorder="1" applyAlignment="1">
      <alignment horizontal="center" vertical="top" wrapText="1"/>
      <protection/>
    </xf>
    <xf numFmtId="2" fontId="4" fillId="36" borderId="10" xfId="0" applyNumberFormat="1" applyFont="1" applyFill="1" applyBorder="1" applyAlignment="1">
      <alignment horizontal="left" vertical="top" wrapText="1"/>
    </xf>
    <xf numFmtId="218" fontId="4" fillId="36" borderId="10" xfId="0" applyNumberFormat="1" applyFont="1" applyFill="1" applyBorder="1" applyAlignment="1">
      <alignment horizontal="center" vertical="top" wrapText="1"/>
    </xf>
    <xf numFmtId="218" fontId="4" fillId="36" borderId="10" xfId="54" applyNumberFormat="1" applyFont="1" applyFill="1" applyBorder="1" applyAlignment="1" applyProtection="1">
      <alignment horizontal="center" vertical="top" wrapText="1"/>
      <protection hidden="1"/>
    </xf>
    <xf numFmtId="218" fontId="4" fillId="36" borderId="10" xfId="54" applyNumberFormat="1" applyFont="1" applyFill="1" applyBorder="1" applyAlignment="1">
      <alignment horizontal="center" vertical="top"/>
      <protection/>
    </xf>
    <xf numFmtId="194" fontId="4" fillId="36" borderId="10" xfId="54" applyNumberFormat="1" applyFont="1" applyFill="1" applyBorder="1" applyAlignment="1">
      <alignment horizontal="center" vertical="top" wrapText="1"/>
      <protection/>
    </xf>
    <xf numFmtId="218" fontId="4" fillId="38" borderId="11" xfId="54" applyNumberFormat="1" applyFont="1" applyFill="1" applyBorder="1" applyAlignment="1" applyProtection="1">
      <alignment horizontal="center" vertical="top" wrapText="1"/>
      <protection hidden="1"/>
    </xf>
    <xf numFmtId="218" fontId="4" fillId="38" borderId="12" xfId="54" applyNumberFormat="1" applyFont="1" applyFill="1" applyBorder="1" applyAlignment="1" applyProtection="1">
      <alignment horizontal="center" vertical="top" wrapText="1"/>
      <protection hidden="1"/>
    </xf>
    <xf numFmtId="218" fontId="4" fillId="0" borderId="11" xfId="54" applyNumberFormat="1" applyFont="1" applyBorder="1" applyAlignment="1">
      <alignment horizontal="center" vertical="top"/>
      <protection/>
    </xf>
    <xf numFmtId="218" fontId="4" fillId="0" borderId="12" xfId="54" applyNumberFormat="1" applyFont="1" applyBorder="1" applyAlignment="1">
      <alignment horizontal="center" vertical="top"/>
      <protection/>
    </xf>
    <xf numFmtId="218" fontId="4" fillId="0" borderId="11" xfId="54" applyNumberFormat="1" applyFont="1" applyFill="1" applyBorder="1" applyAlignment="1" applyProtection="1">
      <alignment horizontal="center" vertical="top"/>
      <protection hidden="1"/>
    </xf>
    <xf numFmtId="218" fontId="4" fillId="0" borderId="13" xfId="54" applyNumberFormat="1" applyFont="1" applyFill="1" applyBorder="1" applyAlignment="1" applyProtection="1">
      <alignment horizontal="center" vertical="top"/>
      <protection hidden="1"/>
    </xf>
    <xf numFmtId="218" fontId="4" fillId="36" borderId="11" xfId="54" applyNumberFormat="1" applyFont="1" applyFill="1" applyBorder="1" applyAlignment="1" applyProtection="1">
      <alignment horizontal="center" vertical="top"/>
      <protection hidden="1"/>
    </xf>
    <xf numFmtId="218" fontId="4" fillId="36" borderId="13" xfId="54" applyNumberFormat="1" applyFont="1" applyFill="1" applyBorder="1" applyAlignment="1" applyProtection="1">
      <alignment horizontal="center" vertical="top"/>
      <protection hidden="1"/>
    </xf>
    <xf numFmtId="174" fontId="4" fillId="36" borderId="11" xfId="54" applyNumberFormat="1" applyFont="1" applyFill="1" applyBorder="1" applyAlignment="1" applyProtection="1">
      <alignment horizontal="left" vertical="top" wrapText="1"/>
      <protection hidden="1"/>
    </xf>
    <xf numFmtId="174" fontId="4" fillId="36" borderId="13" xfId="54" applyNumberFormat="1" applyFont="1" applyFill="1" applyBorder="1" applyAlignment="1" applyProtection="1">
      <alignment horizontal="left" vertical="top" wrapText="1"/>
      <protection hidden="1"/>
    </xf>
    <xf numFmtId="174" fontId="4" fillId="36" borderId="12" xfId="54" applyNumberFormat="1" applyFont="1" applyFill="1" applyBorder="1" applyAlignment="1" applyProtection="1">
      <alignment horizontal="left" vertical="top" wrapText="1"/>
      <protection hidden="1"/>
    </xf>
    <xf numFmtId="218" fontId="4" fillId="36" borderId="12" xfId="54" applyNumberFormat="1" applyFont="1" applyFill="1" applyBorder="1" applyAlignment="1" applyProtection="1">
      <alignment horizontal="center" vertical="top"/>
      <protection hidden="1"/>
    </xf>
    <xf numFmtId="218" fontId="4" fillId="0" borderId="11" xfId="54" applyNumberFormat="1" applyFont="1" applyBorder="1" applyAlignment="1">
      <alignment horizontal="center" vertical="top" wrapText="1"/>
      <protection/>
    </xf>
    <xf numFmtId="218" fontId="4" fillId="0" borderId="12" xfId="54" applyNumberFormat="1" applyFont="1" applyBorder="1" applyAlignment="1">
      <alignment horizontal="center" vertical="top" wrapText="1"/>
      <protection/>
    </xf>
    <xf numFmtId="0" fontId="4" fillId="0" borderId="10" xfId="0" applyFont="1" applyBorder="1" applyAlignment="1">
      <alignment horizontal="left" vertical="top" wrapText="1"/>
    </xf>
    <xf numFmtId="218" fontId="4" fillId="36" borderId="11" xfId="0" applyNumberFormat="1" applyFont="1" applyFill="1" applyBorder="1" applyAlignment="1">
      <alignment horizontal="center" vertical="top" wrapText="1"/>
    </xf>
    <xf numFmtId="218" fontId="4" fillId="36" borderId="12" xfId="0" applyNumberFormat="1" applyFont="1" applyFill="1" applyBorder="1" applyAlignment="1">
      <alignment horizontal="center" vertical="top" wrapText="1"/>
    </xf>
    <xf numFmtId="0" fontId="4" fillId="0" borderId="11" xfId="54" applyNumberFormat="1" applyFont="1" applyFill="1" applyBorder="1" applyAlignment="1" applyProtection="1">
      <alignment horizontal="left" vertical="top" wrapText="1"/>
      <protection hidden="1"/>
    </xf>
    <xf numFmtId="0" fontId="4" fillId="0" borderId="12" xfId="54" applyNumberFormat="1" applyFont="1" applyFill="1" applyBorder="1" applyAlignment="1" applyProtection="1">
      <alignment horizontal="left" vertical="top" wrapText="1"/>
      <protection hidden="1"/>
    </xf>
    <xf numFmtId="218" fontId="4" fillId="36" borderId="11" xfId="54" applyNumberFormat="1" applyFont="1" applyFill="1" applyBorder="1" applyAlignment="1">
      <alignment horizontal="center" vertical="top"/>
      <protection/>
    </xf>
    <xf numFmtId="218" fontId="4" fillId="36" borderId="12" xfId="54" applyNumberFormat="1" applyFont="1" applyFill="1" applyBorder="1" applyAlignment="1">
      <alignment horizontal="center" vertical="top"/>
      <protection/>
    </xf>
    <xf numFmtId="0" fontId="4" fillId="0" borderId="10" xfId="54" applyFont="1" applyFill="1" applyBorder="1" applyAlignment="1">
      <alignment horizontal="center" vertical="top"/>
      <protection/>
    </xf>
    <xf numFmtId="2" fontId="4" fillId="0" borderId="11" xfId="54" applyNumberFormat="1" applyFont="1" applyBorder="1" applyAlignment="1">
      <alignment horizontal="center" vertical="top" wrapText="1"/>
      <protection/>
    </xf>
    <xf numFmtId="2" fontId="4" fillId="0" borderId="12" xfId="54" applyNumberFormat="1" applyFont="1" applyBorder="1" applyAlignment="1">
      <alignment horizontal="center" vertical="top" wrapText="1"/>
      <protection/>
    </xf>
    <xf numFmtId="0" fontId="4" fillId="0" borderId="11" xfId="0" applyFont="1" applyBorder="1" applyAlignment="1">
      <alignment horizontal="left" vertical="top" wrapText="1"/>
    </xf>
    <xf numFmtId="0" fontId="4" fillId="0" borderId="13" xfId="0" applyFont="1" applyBorder="1" applyAlignment="1">
      <alignment horizontal="left" vertical="top" wrapText="1"/>
    </xf>
    <xf numFmtId="0" fontId="4" fillId="0" borderId="12" xfId="0" applyFont="1" applyBorder="1" applyAlignment="1">
      <alignment horizontal="left" vertical="top" wrapText="1"/>
    </xf>
    <xf numFmtId="218" fontId="4" fillId="0" borderId="11" xfId="0" applyNumberFormat="1" applyFont="1" applyFill="1" applyBorder="1" applyAlignment="1">
      <alignment horizontal="center" vertical="top" wrapText="1"/>
    </xf>
    <xf numFmtId="218" fontId="4" fillId="0" borderId="13" xfId="0" applyNumberFormat="1" applyFont="1" applyFill="1" applyBorder="1" applyAlignment="1">
      <alignment horizontal="center" vertical="top" wrapText="1"/>
    </xf>
    <xf numFmtId="218" fontId="4" fillId="0" borderId="12" xfId="0" applyNumberFormat="1" applyFont="1" applyFill="1" applyBorder="1" applyAlignment="1">
      <alignment horizontal="center" vertical="top" wrapText="1"/>
    </xf>
    <xf numFmtId="2" fontId="4" fillId="0" borderId="11" xfId="0" applyNumberFormat="1" applyFont="1" applyFill="1" applyBorder="1" applyAlignment="1">
      <alignment horizontal="left" vertical="top" wrapText="1"/>
    </xf>
    <xf numFmtId="2" fontId="4" fillId="0" borderId="13" xfId="0" applyNumberFormat="1" applyFont="1" applyFill="1" applyBorder="1" applyAlignment="1">
      <alignment horizontal="left" vertical="top" wrapText="1"/>
    </xf>
    <xf numFmtId="2" fontId="4" fillId="0" borderId="12" xfId="0" applyNumberFormat="1" applyFont="1" applyFill="1" applyBorder="1" applyAlignment="1">
      <alignment horizontal="left" vertical="top" wrapText="1"/>
    </xf>
    <xf numFmtId="218" fontId="4" fillId="0" borderId="12" xfId="54" applyNumberFormat="1" applyFont="1" applyFill="1" applyBorder="1" applyAlignment="1" applyProtection="1">
      <alignment horizontal="center" vertical="top"/>
      <protection hidden="1"/>
    </xf>
    <xf numFmtId="0" fontId="4" fillId="36" borderId="11" xfId="0" applyFont="1" applyFill="1" applyBorder="1" applyAlignment="1">
      <alignment horizontal="left" vertical="top" wrapText="1"/>
    </xf>
    <xf numFmtId="0" fontId="4" fillId="36" borderId="13" xfId="0" applyFont="1" applyFill="1" applyBorder="1" applyAlignment="1">
      <alignment horizontal="left" vertical="top" wrapText="1"/>
    </xf>
    <xf numFmtId="0" fontId="4" fillId="36" borderId="12" xfId="0" applyFont="1" applyFill="1" applyBorder="1" applyAlignment="1">
      <alignment horizontal="left" vertical="top" wrapText="1"/>
    </xf>
    <xf numFmtId="218" fontId="4" fillId="36" borderId="13" xfId="0" applyNumberFormat="1" applyFont="1" applyFill="1" applyBorder="1" applyAlignment="1">
      <alignment horizontal="center" vertical="top" wrapText="1"/>
    </xf>
    <xf numFmtId="0" fontId="4" fillId="0" borderId="11" xfId="54" applyFont="1" applyFill="1" applyBorder="1" applyAlignment="1" applyProtection="1">
      <alignment horizontal="left" vertical="top" wrapText="1"/>
      <protection hidden="1"/>
    </xf>
    <xf numFmtId="0" fontId="4" fillId="0" borderId="12" xfId="54" applyFont="1" applyFill="1" applyBorder="1" applyAlignment="1" applyProtection="1">
      <alignment horizontal="left" vertical="top" wrapText="1"/>
      <protection hidden="1"/>
    </xf>
    <xf numFmtId="2" fontId="4" fillId="36" borderId="11" xfId="0" applyNumberFormat="1" applyFont="1" applyFill="1" applyBorder="1" applyAlignment="1">
      <alignment horizontal="left" vertical="top" wrapText="1"/>
    </xf>
    <xf numFmtId="2" fontId="4" fillId="36" borderId="12" xfId="0" applyNumberFormat="1" applyFont="1" applyFill="1" applyBorder="1" applyAlignment="1">
      <alignment horizontal="left" vertical="top" wrapText="1"/>
    </xf>
    <xf numFmtId="214" fontId="4" fillId="36" borderId="11" xfId="54" applyNumberFormat="1" applyFont="1" applyFill="1" applyBorder="1" applyAlignment="1" applyProtection="1">
      <alignment horizontal="left" vertical="top" wrapText="1"/>
      <protection hidden="1"/>
    </xf>
    <xf numFmtId="214" fontId="4" fillId="36" borderId="12" xfId="54" applyNumberFormat="1" applyFont="1" applyFill="1" applyBorder="1" applyAlignment="1" applyProtection="1">
      <alignment horizontal="left" vertical="top" wrapText="1"/>
      <protection hidden="1"/>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218" fontId="4" fillId="0" borderId="11" xfId="54" applyNumberFormat="1" applyFont="1" applyFill="1" applyBorder="1" applyAlignment="1">
      <alignment horizontal="center" vertical="top" wrapText="1"/>
      <protection/>
    </xf>
    <xf numFmtId="218" fontId="4" fillId="0" borderId="12" xfId="54" applyNumberFormat="1" applyFont="1" applyFill="1" applyBorder="1" applyAlignment="1">
      <alignment horizontal="center" vertical="top" wrapText="1"/>
      <protection/>
    </xf>
    <xf numFmtId="2" fontId="4" fillId="36" borderId="10" xfId="54" applyNumberFormat="1" applyFont="1" applyFill="1" applyBorder="1" applyAlignment="1">
      <alignment horizontal="center" vertical="top" wrapText="1"/>
      <protection/>
    </xf>
    <xf numFmtId="2" fontId="4" fillId="36" borderId="11" xfId="54" applyNumberFormat="1" applyFont="1" applyFill="1" applyBorder="1" applyAlignment="1">
      <alignment horizontal="center" vertical="top" wrapText="1"/>
      <protection/>
    </xf>
    <xf numFmtId="2" fontId="4" fillId="36" borderId="13" xfId="54" applyNumberFormat="1" applyFont="1" applyFill="1" applyBorder="1" applyAlignment="1">
      <alignment horizontal="center" vertical="top" wrapText="1"/>
      <protection/>
    </xf>
    <xf numFmtId="2" fontId="4" fillId="36" borderId="12" xfId="54" applyNumberFormat="1" applyFont="1" applyFill="1" applyBorder="1" applyAlignment="1">
      <alignment horizontal="center" vertical="top" wrapText="1"/>
      <protection/>
    </xf>
    <xf numFmtId="0" fontId="4" fillId="0" borderId="13" xfId="54" applyFont="1" applyFill="1" applyBorder="1" applyAlignment="1" applyProtection="1">
      <alignment horizontal="left" vertical="top" wrapText="1"/>
      <protection hidden="1"/>
    </xf>
    <xf numFmtId="214" fontId="4" fillId="0" borderId="10" xfId="54" applyNumberFormat="1" applyFont="1" applyFill="1" applyBorder="1" applyAlignment="1" applyProtection="1">
      <alignment horizontal="left" vertical="top" wrapText="1"/>
      <protection hidden="1"/>
    </xf>
    <xf numFmtId="218" fontId="4" fillId="0" borderId="10" xfId="54" applyNumberFormat="1" applyFont="1" applyFill="1" applyBorder="1" applyAlignment="1" applyProtection="1">
      <alignment horizontal="center" vertical="top"/>
      <protection hidden="1"/>
    </xf>
    <xf numFmtId="194" fontId="4" fillId="0" borderId="10" xfId="54" applyNumberFormat="1" applyFont="1" applyFill="1" applyBorder="1" applyAlignment="1">
      <alignment horizontal="center" vertical="top" wrapText="1"/>
      <protection/>
    </xf>
    <xf numFmtId="218" fontId="4" fillId="36" borderId="13" xfId="54" applyNumberFormat="1" applyFont="1" applyFill="1" applyBorder="1" applyAlignment="1">
      <alignment horizontal="center" vertical="top"/>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1" xfId="53"/>
    <cellStyle name="Обычный 2" xfId="54"/>
    <cellStyle name="Обычный 2 2" xfId="55"/>
    <cellStyle name="Обычный 9"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76"/>
  <sheetViews>
    <sheetView tabSelected="1" view="pageBreakPreview" zoomScale="20" zoomScaleNormal="25" zoomScaleSheetLayoutView="20" zoomScalePageLayoutView="0" workbookViewId="0" topLeftCell="A1">
      <selection activeCell="I203" sqref="I203"/>
    </sheetView>
  </sheetViews>
  <sheetFormatPr defaultColWidth="9.140625" defaultRowHeight="15"/>
  <cols>
    <col min="1" max="1" width="19.8515625" style="1" customWidth="1"/>
    <col min="2" max="2" width="228.7109375" style="2" customWidth="1"/>
    <col min="3" max="3" width="54.140625" style="3" customWidth="1"/>
    <col min="4" max="4" width="63.00390625" style="4" customWidth="1"/>
    <col min="5" max="5" width="55.57421875" style="4" customWidth="1"/>
    <col min="6" max="6" width="45.00390625" style="4" customWidth="1"/>
    <col min="7" max="7" width="48.00390625" style="4" customWidth="1"/>
    <col min="8" max="8" width="58.7109375" style="4" customWidth="1"/>
    <col min="9" max="9" width="48.28125" style="4" customWidth="1"/>
    <col min="10" max="10" width="41.28125" style="4" customWidth="1"/>
    <col min="11" max="11" width="31.00390625" style="4" customWidth="1"/>
    <col min="12" max="12" width="62.8515625" style="4" customWidth="1"/>
    <col min="13" max="13" width="44.8515625" style="4" customWidth="1"/>
    <col min="14" max="14" width="54.421875" style="4" customWidth="1"/>
    <col min="15" max="15" width="215.421875" style="36" customWidth="1"/>
    <col min="16" max="16" width="61.57421875" style="5" customWidth="1"/>
    <col min="17" max="17" width="37.8515625" style="5" customWidth="1"/>
    <col min="18" max="18" width="187.00390625" style="5" customWidth="1"/>
    <col min="19" max="16384" width="9.140625" style="5" customWidth="1"/>
  </cols>
  <sheetData>
    <row r="1" spans="1:15" s="38" customFormat="1" ht="127.5" customHeight="1">
      <c r="A1" s="115" t="s">
        <v>112</v>
      </c>
      <c r="B1" s="115"/>
      <c r="C1" s="115"/>
      <c r="D1" s="115"/>
      <c r="E1" s="115"/>
      <c r="F1" s="115"/>
      <c r="G1" s="115"/>
      <c r="H1" s="115"/>
      <c r="I1" s="115"/>
      <c r="J1" s="115"/>
      <c r="K1" s="115"/>
      <c r="L1" s="115"/>
      <c r="M1" s="115"/>
      <c r="N1" s="115"/>
      <c r="O1" s="115"/>
    </row>
    <row r="2" spans="1:15" s="38" customFormat="1" ht="68.25" customHeight="1">
      <c r="A2" s="42"/>
      <c r="B2" s="39"/>
      <c r="C2" s="40"/>
      <c r="D2" s="40"/>
      <c r="E2" s="40"/>
      <c r="F2" s="40"/>
      <c r="G2" s="40"/>
      <c r="H2" s="40"/>
      <c r="I2" s="40"/>
      <c r="J2" s="40"/>
      <c r="K2" s="40"/>
      <c r="L2" s="40"/>
      <c r="M2" s="40"/>
      <c r="N2" s="40"/>
      <c r="O2" s="41"/>
    </row>
    <row r="3" spans="1:15" ht="127.5" customHeight="1">
      <c r="A3" s="104" t="s">
        <v>0</v>
      </c>
      <c r="B3" s="104" t="s">
        <v>62</v>
      </c>
      <c r="C3" s="116" t="s">
        <v>11</v>
      </c>
      <c r="D3" s="116"/>
      <c r="E3" s="116"/>
      <c r="F3" s="116"/>
      <c r="G3" s="116" t="s">
        <v>22</v>
      </c>
      <c r="H3" s="116"/>
      <c r="I3" s="116"/>
      <c r="J3" s="116"/>
      <c r="K3" s="116" t="s">
        <v>13</v>
      </c>
      <c r="L3" s="116"/>
      <c r="M3" s="116"/>
      <c r="N3" s="116"/>
      <c r="O3" s="117" t="s">
        <v>64</v>
      </c>
    </row>
    <row r="4" spans="1:15" ht="66" customHeight="1">
      <c r="A4" s="104"/>
      <c r="B4" s="104"/>
      <c r="C4" s="120" t="s">
        <v>51</v>
      </c>
      <c r="D4" s="116" t="s">
        <v>50</v>
      </c>
      <c r="E4" s="116"/>
      <c r="F4" s="116"/>
      <c r="G4" s="120" t="s">
        <v>51</v>
      </c>
      <c r="H4" s="116" t="s">
        <v>50</v>
      </c>
      <c r="I4" s="116"/>
      <c r="J4" s="116"/>
      <c r="K4" s="120" t="s">
        <v>51</v>
      </c>
      <c r="L4" s="116" t="s">
        <v>50</v>
      </c>
      <c r="M4" s="116"/>
      <c r="N4" s="116"/>
      <c r="O4" s="118"/>
    </row>
    <row r="5" spans="1:15" ht="138.75" customHeight="1">
      <c r="A5" s="104"/>
      <c r="B5" s="104"/>
      <c r="C5" s="120"/>
      <c r="D5" s="6" t="s">
        <v>23</v>
      </c>
      <c r="E5" s="6" t="s">
        <v>10</v>
      </c>
      <c r="F5" s="6" t="s">
        <v>12</v>
      </c>
      <c r="G5" s="120"/>
      <c r="H5" s="6" t="s">
        <v>23</v>
      </c>
      <c r="I5" s="6" t="s">
        <v>10</v>
      </c>
      <c r="J5" s="6" t="s">
        <v>12</v>
      </c>
      <c r="K5" s="120"/>
      <c r="L5" s="6" t="s">
        <v>23</v>
      </c>
      <c r="M5" s="6" t="s">
        <v>10</v>
      </c>
      <c r="N5" s="6" t="s">
        <v>12</v>
      </c>
      <c r="O5" s="119"/>
    </row>
    <row r="6" spans="1:15" s="13" customFormat="1" ht="84" customHeight="1">
      <c r="A6" s="7">
        <v>1</v>
      </c>
      <c r="B6" s="8">
        <v>2</v>
      </c>
      <c r="C6" s="9">
        <v>3</v>
      </c>
      <c r="D6" s="10">
        <v>4</v>
      </c>
      <c r="E6" s="10">
        <v>5</v>
      </c>
      <c r="F6" s="10">
        <v>6</v>
      </c>
      <c r="G6" s="10">
        <v>7</v>
      </c>
      <c r="H6" s="11">
        <v>8</v>
      </c>
      <c r="I6" s="11">
        <v>9</v>
      </c>
      <c r="J6" s="11">
        <v>10</v>
      </c>
      <c r="K6" s="11">
        <v>11</v>
      </c>
      <c r="L6" s="11">
        <v>12</v>
      </c>
      <c r="M6" s="11">
        <v>13</v>
      </c>
      <c r="N6" s="11">
        <v>14</v>
      </c>
      <c r="O6" s="12">
        <v>15</v>
      </c>
    </row>
    <row r="7" spans="1:15" s="14" customFormat="1" ht="87.75" customHeight="1">
      <c r="A7" s="123" t="s">
        <v>27</v>
      </c>
      <c r="B7" s="124"/>
      <c r="C7" s="124"/>
      <c r="D7" s="124"/>
      <c r="E7" s="124"/>
      <c r="F7" s="124"/>
      <c r="G7" s="124"/>
      <c r="H7" s="124"/>
      <c r="I7" s="124"/>
      <c r="J7" s="124"/>
      <c r="K7" s="124"/>
      <c r="L7" s="124"/>
      <c r="M7" s="124"/>
      <c r="N7" s="124"/>
      <c r="O7" s="124"/>
    </row>
    <row r="8" spans="1:16" s="19" customFormat="1" ht="133.5" customHeight="1">
      <c r="A8" s="92">
        <v>1</v>
      </c>
      <c r="B8" s="15" t="s">
        <v>3</v>
      </c>
      <c r="C8" s="16">
        <f>D8+E8+F8</f>
        <v>1211697.9000000001</v>
      </c>
      <c r="D8" s="16">
        <f aca="true" t="shared" si="0" ref="D8:J8">D9</f>
        <v>180475.09999999998</v>
      </c>
      <c r="E8" s="16">
        <f t="shared" si="0"/>
        <v>1015701.5000000002</v>
      </c>
      <c r="F8" s="16">
        <f t="shared" si="0"/>
        <v>15521.3</v>
      </c>
      <c r="G8" s="16">
        <f>H8+I8+J8</f>
        <v>241789.7</v>
      </c>
      <c r="H8" s="16">
        <f t="shared" si="0"/>
        <v>28991.8</v>
      </c>
      <c r="I8" s="16">
        <f t="shared" si="0"/>
        <v>210350.90000000002</v>
      </c>
      <c r="J8" s="16">
        <f t="shared" si="0"/>
        <v>2447</v>
      </c>
      <c r="K8" s="16">
        <f aca="true" t="shared" si="1" ref="K8:N10">G8/C8*100</f>
        <v>19.9546190514979</v>
      </c>
      <c r="L8" s="16">
        <f t="shared" si="1"/>
        <v>16.064155110594207</v>
      </c>
      <c r="M8" s="16">
        <f t="shared" si="1"/>
        <v>20.709913296376936</v>
      </c>
      <c r="N8" s="16">
        <f t="shared" si="1"/>
        <v>15.765432019225194</v>
      </c>
      <c r="O8" s="17"/>
      <c r="P8" s="18"/>
    </row>
    <row r="9" spans="1:16" s="23" customFormat="1" ht="88.5" customHeight="1">
      <c r="A9" s="100"/>
      <c r="B9" s="20" t="s">
        <v>29</v>
      </c>
      <c r="C9" s="21">
        <f>C10+C12+C15+C16+C18+C19+C22+C24+C26+C28+C30</f>
        <v>1211697.9000000001</v>
      </c>
      <c r="D9" s="21">
        <f aca="true" t="shared" si="2" ref="D9:J9">D10+D12+D15+D16+D18+D19+D22+D24+D26+D28+D30</f>
        <v>180475.09999999998</v>
      </c>
      <c r="E9" s="21">
        <f t="shared" si="2"/>
        <v>1015701.5000000002</v>
      </c>
      <c r="F9" s="21">
        <f t="shared" si="2"/>
        <v>15521.3</v>
      </c>
      <c r="G9" s="21">
        <f t="shared" si="2"/>
        <v>241789.7</v>
      </c>
      <c r="H9" s="21">
        <f t="shared" si="2"/>
        <v>28991.8</v>
      </c>
      <c r="I9" s="21">
        <f t="shared" si="2"/>
        <v>210350.90000000002</v>
      </c>
      <c r="J9" s="21">
        <f t="shared" si="2"/>
        <v>2447</v>
      </c>
      <c r="K9" s="21">
        <f t="shared" si="1"/>
        <v>19.9546190514979</v>
      </c>
      <c r="L9" s="21">
        <f t="shared" si="1"/>
        <v>16.064155110594207</v>
      </c>
      <c r="M9" s="21">
        <f t="shared" si="1"/>
        <v>20.709913296376936</v>
      </c>
      <c r="N9" s="21">
        <f t="shared" si="1"/>
        <v>15.765432019225194</v>
      </c>
      <c r="O9" s="22"/>
      <c r="P9" s="18"/>
    </row>
    <row r="10" spans="1:16" s="46" customFormat="1" ht="409.5" customHeight="1">
      <c r="A10" s="100"/>
      <c r="B10" s="125" t="s">
        <v>48</v>
      </c>
      <c r="C10" s="90">
        <f>D10+E10+F10</f>
        <v>540150.8</v>
      </c>
      <c r="D10" s="121">
        <v>0</v>
      </c>
      <c r="E10" s="121">
        <v>540150.8</v>
      </c>
      <c r="F10" s="121">
        <v>0</v>
      </c>
      <c r="G10" s="90">
        <f>H10+I10+J10</f>
        <v>107320</v>
      </c>
      <c r="H10" s="121">
        <v>0</v>
      </c>
      <c r="I10" s="121">
        <v>107320</v>
      </c>
      <c r="J10" s="121">
        <v>0</v>
      </c>
      <c r="K10" s="90">
        <f>G10/C10*100</f>
        <v>19.868525604331232</v>
      </c>
      <c r="L10" s="90">
        <v>0</v>
      </c>
      <c r="M10" s="90">
        <f t="shared" si="1"/>
        <v>19.868525604331232</v>
      </c>
      <c r="N10" s="90">
        <v>0</v>
      </c>
      <c r="O10" s="108" t="s">
        <v>83</v>
      </c>
      <c r="P10" s="18"/>
    </row>
    <row r="11" spans="1:16" s="46" customFormat="1" ht="384.75" customHeight="1">
      <c r="A11" s="100"/>
      <c r="B11" s="126"/>
      <c r="C11" s="91"/>
      <c r="D11" s="122"/>
      <c r="E11" s="122"/>
      <c r="F11" s="122"/>
      <c r="G11" s="91"/>
      <c r="H11" s="122"/>
      <c r="I11" s="122"/>
      <c r="J11" s="122"/>
      <c r="K11" s="91"/>
      <c r="L11" s="91"/>
      <c r="M11" s="91"/>
      <c r="N11" s="91"/>
      <c r="O11" s="109"/>
      <c r="P11" s="18"/>
    </row>
    <row r="12" spans="1:16" s="46" customFormat="1" ht="409.5" customHeight="1">
      <c r="A12" s="100"/>
      <c r="B12" s="125" t="s">
        <v>60</v>
      </c>
      <c r="C12" s="90">
        <f>D12+E12+F12</f>
        <v>404593.8</v>
      </c>
      <c r="D12" s="121">
        <v>0</v>
      </c>
      <c r="E12" s="121">
        <v>404593.8</v>
      </c>
      <c r="F12" s="121">
        <v>0</v>
      </c>
      <c r="G12" s="90">
        <f>H12+I12+J12</f>
        <v>87967</v>
      </c>
      <c r="H12" s="121">
        <v>0</v>
      </c>
      <c r="I12" s="121">
        <v>87967</v>
      </c>
      <c r="J12" s="121"/>
      <c r="K12" s="90">
        <f>G12/C12*100</f>
        <v>21.742053387867042</v>
      </c>
      <c r="L12" s="90">
        <v>0</v>
      </c>
      <c r="M12" s="90">
        <f>I12/E12*100</f>
        <v>21.742053387867042</v>
      </c>
      <c r="N12" s="90">
        <v>0</v>
      </c>
      <c r="O12" s="108" t="s">
        <v>83</v>
      </c>
      <c r="P12" s="18"/>
    </row>
    <row r="13" spans="1:16" s="46" customFormat="1" ht="409.5" customHeight="1">
      <c r="A13" s="100"/>
      <c r="B13" s="127"/>
      <c r="C13" s="128"/>
      <c r="D13" s="129"/>
      <c r="E13" s="129"/>
      <c r="F13" s="129"/>
      <c r="G13" s="128"/>
      <c r="H13" s="129"/>
      <c r="I13" s="129"/>
      <c r="J13" s="129"/>
      <c r="K13" s="128"/>
      <c r="L13" s="128"/>
      <c r="M13" s="128"/>
      <c r="N13" s="128"/>
      <c r="O13" s="130"/>
      <c r="P13" s="18"/>
    </row>
    <row r="14" spans="1:16" s="46" customFormat="1" ht="156.75" customHeight="1">
      <c r="A14" s="100"/>
      <c r="B14" s="126"/>
      <c r="C14" s="91"/>
      <c r="D14" s="122"/>
      <c r="E14" s="122"/>
      <c r="F14" s="122"/>
      <c r="G14" s="91"/>
      <c r="H14" s="122"/>
      <c r="I14" s="122"/>
      <c r="J14" s="122"/>
      <c r="K14" s="91"/>
      <c r="L14" s="91"/>
      <c r="M14" s="91"/>
      <c r="N14" s="91"/>
      <c r="O14" s="109"/>
      <c r="P14" s="18"/>
    </row>
    <row r="15" spans="1:16" s="46" customFormat="1" ht="409.5" customHeight="1">
      <c r="A15" s="100"/>
      <c r="B15" s="83" t="s">
        <v>49</v>
      </c>
      <c r="C15" s="74">
        <f>D15+E15+F15</f>
        <v>11893.8</v>
      </c>
      <c r="D15" s="82">
        <v>0</v>
      </c>
      <c r="E15" s="82">
        <v>11893.8</v>
      </c>
      <c r="F15" s="82">
        <v>0</v>
      </c>
      <c r="G15" s="74">
        <f>H15+I15+J15</f>
        <v>1001.6</v>
      </c>
      <c r="H15" s="82">
        <v>0</v>
      </c>
      <c r="I15" s="82">
        <v>1001.6</v>
      </c>
      <c r="J15" s="82">
        <v>0</v>
      </c>
      <c r="K15" s="74">
        <f>G15/C15*100</f>
        <v>8.42119423565219</v>
      </c>
      <c r="L15" s="74">
        <v>0</v>
      </c>
      <c r="M15" s="74">
        <f>I15/E15*100</f>
        <v>8.42119423565219</v>
      </c>
      <c r="N15" s="74">
        <v>0</v>
      </c>
      <c r="O15" s="76" t="s">
        <v>84</v>
      </c>
      <c r="P15" s="18"/>
    </row>
    <row r="16" spans="1:18" s="46" customFormat="1" ht="407.25" customHeight="1">
      <c r="A16" s="100"/>
      <c r="B16" s="125" t="s">
        <v>98</v>
      </c>
      <c r="C16" s="90">
        <f>D16+E16+F16</f>
        <v>82082.5</v>
      </c>
      <c r="D16" s="121">
        <v>59542.6</v>
      </c>
      <c r="E16" s="121">
        <v>16794.1</v>
      </c>
      <c r="F16" s="121">
        <v>5745.8</v>
      </c>
      <c r="G16" s="90">
        <f>H16+I16+J16</f>
        <v>23231.100000000002</v>
      </c>
      <c r="H16" s="121">
        <v>16851.8</v>
      </c>
      <c r="I16" s="121">
        <v>4753.1</v>
      </c>
      <c r="J16" s="121">
        <v>1626.2</v>
      </c>
      <c r="K16" s="90">
        <f>G16/C16*100</f>
        <v>28.30213504705632</v>
      </c>
      <c r="L16" s="90">
        <f>H16/D16*100</f>
        <v>28.302089596356222</v>
      </c>
      <c r="M16" s="90">
        <f>I16/E16*100</f>
        <v>28.30220136833769</v>
      </c>
      <c r="N16" s="90">
        <f>J16/F16*100</f>
        <v>28.302412196735006</v>
      </c>
      <c r="O16" s="108" t="s">
        <v>85</v>
      </c>
      <c r="P16" s="18"/>
      <c r="Q16" s="47"/>
      <c r="R16" s="47"/>
    </row>
    <row r="17" spans="1:18" s="46" customFormat="1" ht="177.75" customHeight="1">
      <c r="A17" s="100"/>
      <c r="B17" s="126"/>
      <c r="C17" s="91"/>
      <c r="D17" s="122"/>
      <c r="E17" s="122"/>
      <c r="F17" s="122"/>
      <c r="G17" s="91"/>
      <c r="H17" s="122"/>
      <c r="I17" s="122"/>
      <c r="J17" s="122"/>
      <c r="K17" s="91"/>
      <c r="L17" s="91"/>
      <c r="M17" s="91"/>
      <c r="N17" s="91"/>
      <c r="O17" s="109"/>
      <c r="P17" s="18"/>
      <c r="Q17" s="47"/>
      <c r="R17" s="47"/>
    </row>
    <row r="18" spans="1:16" s="46" customFormat="1" ht="324" customHeight="1">
      <c r="A18" s="100"/>
      <c r="B18" s="81" t="s">
        <v>46</v>
      </c>
      <c r="C18" s="74">
        <f>D18+E18+F18</f>
        <v>818.9</v>
      </c>
      <c r="D18" s="82">
        <v>0</v>
      </c>
      <c r="E18" s="82">
        <v>818.9</v>
      </c>
      <c r="F18" s="82">
        <v>0</v>
      </c>
      <c r="G18" s="74">
        <f>H18+I18+J18</f>
        <v>390</v>
      </c>
      <c r="H18" s="82">
        <v>0</v>
      </c>
      <c r="I18" s="82">
        <v>390</v>
      </c>
      <c r="J18" s="82">
        <v>0</v>
      </c>
      <c r="K18" s="84">
        <f>G18/C18*100</f>
        <v>47.6248626205886</v>
      </c>
      <c r="L18" s="84">
        <v>0</v>
      </c>
      <c r="M18" s="84">
        <f>I18/E18*100</f>
        <v>47.6248626205886</v>
      </c>
      <c r="N18" s="84">
        <v>0</v>
      </c>
      <c r="O18" s="76" t="s">
        <v>86</v>
      </c>
      <c r="P18" s="18"/>
    </row>
    <row r="19" spans="1:16" s="46" customFormat="1" ht="409.5" customHeight="1">
      <c r="A19" s="100"/>
      <c r="B19" s="125" t="s">
        <v>59</v>
      </c>
      <c r="C19" s="90">
        <f>D19+E19+F19</f>
        <v>5801.9</v>
      </c>
      <c r="D19" s="121">
        <v>0</v>
      </c>
      <c r="E19" s="121">
        <v>5801.9</v>
      </c>
      <c r="F19" s="121">
        <v>0</v>
      </c>
      <c r="G19" s="90">
        <f>H19+I19+J19</f>
        <v>960</v>
      </c>
      <c r="H19" s="121">
        <v>0</v>
      </c>
      <c r="I19" s="121">
        <v>960</v>
      </c>
      <c r="J19" s="121">
        <v>0</v>
      </c>
      <c r="K19" s="90">
        <f>G19/C19*100</f>
        <v>16.546303797032007</v>
      </c>
      <c r="L19" s="90">
        <v>0</v>
      </c>
      <c r="M19" s="90">
        <f>I19/E19*100</f>
        <v>16.546303797032007</v>
      </c>
      <c r="N19" s="90">
        <v>0</v>
      </c>
      <c r="O19" s="108" t="s">
        <v>87</v>
      </c>
      <c r="P19" s="18"/>
    </row>
    <row r="20" spans="1:16" s="46" customFormat="1" ht="409.5" customHeight="1">
      <c r="A20" s="100"/>
      <c r="B20" s="127"/>
      <c r="C20" s="128"/>
      <c r="D20" s="129"/>
      <c r="E20" s="129"/>
      <c r="F20" s="129"/>
      <c r="G20" s="128"/>
      <c r="H20" s="129"/>
      <c r="I20" s="129"/>
      <c r="J20" s="129"/>
      <c r="K20" s="128"/>
      <c r="L20" s="128"/>
      <c r="M20" s="128"/>
      <c r="N20" s="128"/>
      <c r="O20" s="130"/>
      <c r="P20" s="18"/>
    </row>
    <row r="21" spans="1:16" s="46" customFormat="1" ht="46.5" customHeight="1">
      <c r="A21" s="100"/>
      <c r="B21" s="127"/>
      <c r="C21" s="128"/>
      <c r="D21" s="129"/>
      <c r="E21" s="129"/>
      <c r="F21" s="129"/>
      <c r="G21" s="128"/>
      <c r="H21" s="129"/>
      <c r="I21" s="129"/>
      <c r="J21" s="129"/>
      <c r="K21" s="91"/>
      <c r="L21" s="91"/>
      <c r="M21" s="91"/>
      <c r="N21" s="91"/>
      <c r="O21" s="130"/>
      <c r="P21" s="18"/>
    </row>
    <row r="22" spans="1:16" s="46" customFormat="1" ht="409.5" customHeight="1">
      <c r="A22" s="100"/>
      <c r="B22" s="125" t="s">
        <v>47</v>
      </c>
      <c r="C22" s="90">
        <f>D22+E22+F22</f>
        <v>10063.4</v>
      </c>
      <c r="D22" s="121">
        <v>0</v>
      </c>
      <c r="E22" s="121">
        <v>10063.4</v>
      </c>
      <c r="F22" s="121">
        <v>0</v>
      </c>
      <c r="G22" s="90">
        <f>H22+I22+J22</f>
        <v>6540</v>
      </c>
      <c r="H22" s="121">
        <v>0</v>
      </c>
      <c r="I22" s="121">
        <v>6540</v>
      </c>
      <c r="J22" s="121">
        <v>0</v>
      </c>
      <c r="K22" s="90">
        <f>G22/C22*100</f>
        <v>64.98797623069738</v>
      </c>
      <c r="L22" s="90">
        <v>0</v>
      </c>
      <c r="M22" s="90">
        <f>I22/E22*100</f>
        <v>64.98797623069738</v>
      </c>
      <c r="N22" s="90">
        <v>0</v>
      </c>
      <c r="O22" s="108" t="s">
        <v>88</v>
      </c>
      <c r="P22" s="18"/>
    </row>
    <row r="23" spans="1:16" s="46" customFormat="1" ht="326.25" customHeight="1">
      <c r="A23" s="100"/>
      <c r="B23" s="126"/>
      <c r="C23" s="91"/>
      <c r="D23" s="122"/>
      <c r="E23" s="122"/>
      <c r="F23" s="122"/>
      <c r="G23" s="91"/>
      <c r="H23" s="122"/>
      <c r="I23" s="122"/>
      <c r="J23" s="122"/>
      <c r="K23" s="91"/>
      <c r="L23" s="91"/>
      <c r="M23" s="91"/>
      <c r="N23" s="91"/>
      <c r="O23" s="109"/>
      <c r="P23" s="18"/>
    </row>
    <row r="24" spans="1:16" s="46" customFormat="1" ht="409.5" customHeight="1">
      <c r="A24" s="100"/>
      <c r="B24" s="125" t="s">
        <v>81</v>
      </c>
      <c r="C24" s="90">
        <f>D24+E24+F24</f>
        <v>45309.6</v>
      </c>
      <c r="D24" s="121">
        <v>45309.6</v>
      </c>
      <c r="E24" s="121">
        <v>0</v>
      </c>
      <c r="F24" s="121">
        <v>0</v>
      </c>
      <c r="G24" s="90">
        <f>H24+I24+J24</f>
        <v>12140</v>
      </c>
      <c r="H24" s="121">
        <v>12140</v>
      </c>
      <c r="I24" s="121">
        <v>0</v>
      </c>
      <c r="J24" s="121">
        <v>0</v>
      </c>
      <c r="K24" s="90">
        <f>G24/C24*100</f>
        <v>26.79343891802179</v>
      </c>
      <c r="L24" s="90">
        <f>H24/D24*100</f>
        <v>26.79343891802179</v>
      </c>
      <c r="M24" s="90">
        <v>0</v>
      </c>
      <c r="N24" s="90">
        <v>0</v>
      </c>
      <c r="O24" s="108" t="s">
        <v>89</v>
      </c>
      <c r="P24" s="18"/>
    </row>
    <row r="25" spans="1:16" s="46" customFormat="1" ht="37.5" customHeight="1">
      <c r="A25" s="100"/>
      <c r="B25" s="126"/>
      <c r="C25" s="91"/>
      <c r="D25" s="122"/>
      <c r="E25" s="122"/>
      <c r="F25" s="122"/>
      <c r="G25" s="91"/>
      <c r="H25" s="122"/>
      <c r="I25" s="122"/>
      <c r="J25" s="122"/>
      <c r="K25" s="91"/>
      <c r="L25" s="91"/>
      <c r="M25" s="91"/>
      <c r="N25" s="91"/>
      <c r="O25" s="109"/>
      <c r="P25" s="18"/>
    </row>
    <row r="26" spans="1:18" s="46" customFormat="1" ht="409.5" customHeight="1">
      <c r="A26" s="100"/>
      <c r="B26" s="174" t="s">
        <v>82</v>
      </c>
      <c r="C26" s="90">
        <f>D26+E26+F26</f>
        <v>1571.3</v>
      </c>
      <c r="D26" s="121">
        <v>0</v>
      </c>
      <c r="E26" s="121">
        <v>1571.3</v>
      </c>
      <c r="F26" s="121">
        <v>0</v>
      </c>
      <c r="G26" s="90">
        <f>H26+I26+J26</f>
        <v>530</v>
      </c>
      <c r="H26" s="121">
        <v>0</v>
      </c>
      <c r="I26" s="121">
        <v>530</v>
      </c>
      <c r="J26" s="121">
        <v>0</v>
      </c>
      <c r="K26" s="90">
        <f aca="true" t="shared" si="3" ref="K26:K42">G26/C26*100</f>
        <v>33.73003245720104</v>
      </c>
      <c r="L26" s="90">
        <v>0</v>
      </c>
      <c r="M26" s="90">
        <f aca="true" t="shared" si="4" ref="M26:M42">I26/E26*100</f>
        <v>33.73003245720104</v>
      </c>
      <c r="N26" s="90">
        <v>0</v>
      </c>
      <c r="O26" s="108" t="s">
        <v>99</v>
      </c>
      <c r="P26" s="18"/>
      <c r="R26" s="48"/>
    </row>
    <row r="27" spans="1:18" s="46" customFormat="1" ht="206.25" customHeight="1">
      <c r="A27" s="100"/>
      <c r="B27" s="175"/>
      <c r="C27" s="91"/>
      <c r="D27" s="122"/>
      <c r="E27" s="122"/>
      <c r="F27" s="122"/>
      <c r="G27" s="91"/>
      <c r="H27" s="122"/>
      <c r="I27" s="122"/>
      <c r="J27" s="122"/>
      <c r="K27" s="91"/>
      <c r="L27" s="91"/>
      <c r="M27" s="91"/>
      <c r="N27" s="91"/>
      <c r="O27" s="109"/>
      <c r="P27" s="18"/>
      <c r="R27" s="48"/>
    </row>
    <row r="28" spans="1:18" s="46" customFormat="1" ht="409.5" customHeight="1">
      <c r="A28" s="100"/>
      <c r="B28" s="174" t="s">
        <v>117</v>
      </c>
      <c r="C28" s="90">
        <f>D28+E28+F28</f>
        <v>5161.4</v>
      </c>
      <c r="D28" s="121">
        <v>0</v>
      </c>
      <c r="E28" s="121">
        <v>2683.9</v>
      </c>
      <c r="F28" s="121">
        <v>2477.5</v>
      </c>
      <c r="G28" s="90">
        <f>H28+I28+J28</f>
        <v>1710</v>
      </c>
      <c r="H28" s="121">
        <v>0</v>
      </c>
      <c r="I28" s="121">
        <v>889.2</v>
      </c>
      <c r="J28" s="121">
        <v>820.8</v>
      </c>
      <c r="K28" s="90">
        <f t="shared" si="3"/>
        <v>33.13054597589801</v>
      </c>
      <c r="L28" s="90">
        <v>0</v>
      </c>
      <c r="M28" s="90">
        <f t="shared" si="4"/>
        <v>33.1308916129513</v>
      </c>
      <c r="N28" s="90">
        <f>J28/F28*100</f>
        <v>33.13017154389505</v>
      </c>
      <c r="O28" s="108" t="s">
        <v>100</v>
      </c>
      <c r="P28" s="18"/>
      <c r="R28" s="48"/>
    </row>
    <row r="29" spans="1:18" s="46" customFormat="1" ht="197.25" customHeight="1">
      <c r="A29" s="100"/>
      <c r="B29" s="175"/>
      <c r="C29" s="91"/>
      <c r="D29" s="122"/>
      <c r="E29" s="122"/>
      <c r="F29" s="122"/>
      <c r="G29" s="91"/>
      <c r="H29" s="122"/>
      <c r="I29" s="122"/>
      <c r="J29" s="122"/>
      <c r="K29" s="91"/>
      <c r="L29" s="91"/>
      <c r="M29" s="91"/>
      <c r="N29" s="91"/>
      <c r="O29" s="109"/>
      <c r="P29" s="18"/>
      <c r="R29" s="48"/>
    </row>
    <row r="30" spans="1:18" s="46" customFormat="1" ht="407.25" customHeight="1">
      <c r="A30" s="100"/>
      <c r="B30" s="174" t="s">
        <v>115</v>
      </c>
      <c r="C30" s="90">
        <f>D30+E30+F30</f>
        <v>104250.5</v>
      </c>
      <c r="D30" s="121">
        <v>75622.9</v>
      </c>
      <c r="E30" s="121">
        <v>21329.6</v>
      </c>
      <c r="F30" s="121">
        <v>7298</v>
      </c>
      <c r="G30" s="90">
        <f>H30+I30+J30</f>
        <v>0</v>
      </c>
      <c r="H30" s="121">
        <v>0</v>
      </c>
      <c r="I30" s="121">
        <v>0</v>
      </c>
      <c r="J30" s="121">
        <v>0</v>
      </c>
      <c r="K30" s="90">
        <f>G30/C30*100</f>
        <v>0</v>
      </c>
      <c r="L30" s="90">
        <v>0</v>
      </c>
      <c r="M30" s="90">
        <f>I30/E30*100</f>
        <v>0</v>
      </c>
      <c r="N30" s="90">
        <f>J30/F30*100</f>
        <v>0</v>
      </c>
      <c r="O30" s="108" t="s">
        <v>116</v>
      </c>
      <c r="P30" s="18"/>
      <c r="R30" s="48"/>
    </row>
    <row r="31" spans="1:18" s="46" customFormat="1" ht="407.25" customHeight="1">
      <c r="A31" s="100"/>
      <c r="B31" s="188"/>
      <c r="C31" s="128"/>
      <c r="D31" s="129"/>
      <c r="E31" s="129"/>
      <c r="F31" s="129"/>
      <c r="G31" s="128"/>
      <c r="H31" s="129"/>
      <c r="I31" s="129"/>
      <c r="J31" s="129"/>
      <c r="K31" s="128"/>
      <c r="L31" s="128"/>
      <c r="M31" s="128"/>
      <c r="N31" s="128"/>
      <c r="O31" s="130"/>
      <c r="P31" s="18"/>
      <c r="R31" s="48"/>
    </row>
    <row r="32" spans="1:18" s="46" customFormat="1" ht="219.75" customHeight="1">
      <c r="A32" s="93"/>
      <c r="B32" s="175"/>
      <c r="C32" s="91"/>
      <c r="D32" s="122"/>
      <c r="E32" s="122"/>
      <c r="F32" s="122"/>
      <c r="G32" s="91"/>
      <c r="H32" s="122"/>
      <c r="I32" s="122"/>
      <c r="J32" s="122"/>
      <c r="K32" s="91"/>
      <c r="L32" s="91"/>
      <c r="M32" s="91"/>
      <c r="N32" s="91"/>
      <c r="O32" s="109"/>
      <c r="P32" s="18"/>
      <c r="R32" s="48"/>
    </row>
    <row r="33" spans="1:16" s="19" customFormat="1" ht="132.75" customHeight="1">
      <c r="A33" s="92">
        <v>2</v>
      </c>
      <c r="B33" s="15" t="s">
        <v>35</v>
      </c>
      <c r="C33" s="16">
        <f>C34</f>
        <v>110352.3</v>
      </c>
      <c r="D33" s="16">
        <f aca="true" t="shared" si="5" ref="D33:J34">D34</f>
        <v>0</v>
      </c>
      <c r="E33" s="16">
        <f t="shared" si="5"/>
        <v>110352.3</v>
      </c>
      <c r="F33" s="16">
        <f t="shared" si="5"/>
        <v>0</v>
      </c>
      <c r="G33" s="16">
        <f t="shared" si="5"/>
        <v>26110.6</v>
      </c>
      <c r="H33" s="16">
        <f t="shared" si="5"/>
        <v>0</v>
      </c>
      <c r="I33" s="16">
        <f t="shared" si="5"/>
        <v>26110.6</v>
      </c>
      <c r="J33" s="49">
        <f t="shared" si="5"/>
        <v>0</v>
      </c>
      <c r="K33" s="16">
        <f t="shared" si="3"/>
        <v>23.661128947924055</v>
      </c>
      <c r="L33" s="16">
        <v>0</v>
      </c>
      <c r="M33" s="16">
        <f t="shared" si="4"/>
        <v>23.661128947924055</v>
      </c>
      <c r="N33" s="16">
        <v>0</v>
      </c>
      <c r="O33" s="17"/>
      <c r="P33" s="18"/>
    </row>
    <row r="34" spans="1:16" s="23" customFormat="1" ht="125.25" customHeight="1">
      <c r="A34" s="100"/>
      <c r="B34" s="20" t="s">
        <v>34</v>
      </c>
      <c r="C34" s="21">
        <f>C35</f>
        <v>110352.3</v>
      </c>
      <c r="D34" s="21">
        <f t="shared" si="5"/>
        <v>0</v>
      </c>
      <c r="E34" s="21">
        <f t="shared" si="5"/>
        <v>110352.3</v>
      </c>
      <c r="F34" s="21">
        <f t="shared" si="5"/>
        <v>0</v>
      </c>
      <c r="G34" s="21">
        <f t="shared" si="5"/>
        <v>26110.6</v>
      </c>
      <c r="H34" s="21">
        <f t="shared" si="5"/>
        <v>0</v>
      </c>
      <c r="I34" s="21">
        <f t="shared" si="5"/>
        <v>26110.6</v>
      </c>
      <c r="J34" s="21">
        <f t="shared" si="5"/>
        <v>0</v>
      </c>
      <c r="K34" s="21">
        <f t="shared" si="3"/>
        <v>23.661128947924055</v>
      </c>
      <c r="L34" s="21">
        <v>0</v>
      </c>
      <c r="M34" s="21">
        <f t="shared" si="4"/>
        <v>23.661128947924055</v>
      </c>
      <c r="N34" s="21">
        <v>0</v>
      </c>
      <c r="O34" s="22"/>
      <c r="P34" s="18"/>
    </row>
    <row r="35" spans="1:17" s="1" customFormat="1" ht="409.5" customHeight="1">
      <c r="A35" s="100"/>
      <c r="B35" s="166" t="s">
        <v>80</v>
      </c>
      <c r="C35" s="163">
        <f>D35+E35+F35</f>
        <v>110352.3</v>
      </c>
      <c r="D35" s="98">
        <v>0</v>
      </c>
      <c r="E35" s="140">
        <v>110352.3</v>
      </c>
      <c r="F35" s="98">
        <v>0</v>
      </c>
      <c r="G35" s="98">
        <f>H35+I35+J35</f>
        <v>26110.6</v>
      </c>
      <c r="H35" s="98">
        <v>0</v>
      </c>
      <c r="I35" s="94">
        <v>26110.6</v>
      </c>
      <c r="J35" s="94">
        <v>0</v>
      </c>
      <c r="K35" s="90">
        <f t="shared" si="3"/>
        <v>23.661128947924055</v>
      </c>
      <c r="L35" s="90">
        <v>0</v>
      </c>
      <c r="M35" s="90">
        <f t="shared" si="4"/>
        <v>23.661128947924055</v>
      </c>
      <c r="N35" s="90">
        <v>0</v>
      </c>
      <c r="O35" s="108" t="s">
        <v>90</v>
      </c>
      <c r="P35" s="18"/>
      <c r="Q35" s="51"/>
    </row>
    <row r="36" spans="1:17" s="1" customFormat="1" ht="409.5" customHeight="1">
      <c r="A36" s="100"/>
      <c r="B36" s="167"/>
      <c r="C36" s="164"/>
      <c r="D36" s="112"/>
      <c r="E36" s="141"/>
      <c r="F36" s="112"/>
      <c r="G36" s="112"/>
      <c r="H36" s="112"/>
      <c r="I36" s="113"/>
      <c r="J36" s="113"/>
      <c r="K36" s="128"/>
      <c r="L36" s="128"/>
      <c r="M36" s="128"/>
      <c r="N36" s="128"/>
      <c r="O36" s="130"/>
      <c r="P36" s="18"/>
      <c r="Q36" s="51"/>
    </row>
    <row r="37" spans="1:17" s="1" customFormat="1" ht="409.5" customHeight="1">
      <c r="A37" s="100"/>
      <c r="B37" s="167"/>
      <c r="C37" s="164"/>
      <c r="D37" s="112"/>
      <c r="E37" s="141"/>
      <c r="F37" s="112"/>
      <c r="G37" s="112"/>
      <c r="H37" s="112"/>
      <c r="I37" s="113"/>
      <c r="J37" s="113"/>
      <c r="K37" s="128"/>
      <c r="L37" s="128"/>
      <c r="M37" s="128"/>
      <c r="N37" s="128"/>
      <c r="O37" s="130"/>
      <c r="P37" s="18"/>
      <c r="Q37" s="51"/>
    </row>
    <row r="38" spans="1:17" s="1" customFormat="1" ht="409.5" customHeight="1">
      <c r="A38" s="100"/>
      <c r="B38" s="167"/>
      <c r="C38" s="164"/>
      <c r="D38" s="112"/>
      <c r="E38" s="141"/>
      <c r="F38" s="112"/>
      <c r="G38" s="112"/>
      <c r="H38" s="112"/>
      <c r="I38" s="113"/>
      <c r="J38" s="113"/>
      <c r="K38" s="128"/>
      <c r="L38" s="128"/>
      <c r="M38" s="128"/>
      <c r="N38" s="128"/>
      <c r="O38" s="130"/>
      <c r="P38" s="18"/>
      <c r="Q38" s="51"/>
    </row>
    <row r="39" spans="1:17" s="1" customFormat="1" ht="174.75" customHeight="1">
      <c r="A39" s="93"/>
      <c r="B39" s="168"/>
      <c r="C39" s="165"/>
      <c r="D39" s="99"/>
      <c r="E39" s="169"/>
      <c r="F39" s="99"/>
      <c r="G39" s="99"/>
      <c r="H39" s="99"/>
      <c r="I39" s="95"/>
      <c r="J39" s="95"/>
      <c r="K39" s="91"/>
      <c r="L39" s="91"/>
      <c r="M39" s="91"/>
      <c r="N39" s="91"/>
      <c r="O39" s="109"/>
      <c r="P39" s="18"/>
      <c r="Q39" s="51"/>
    </row>
    <row r="40" spans="1:16" s="19" customFormat="1" ht="152.25" customHeight="1">
      <c r="A40" s="92">
        <v>3</v>
      </c>
      <c r="B40" s="15" t="s">
        <v>4</v>
      </c>
      <c r="C40" s="16">
        <f>C41</f>
        <v>88328.2</v>
      </c>
      <c r="D40" s="16">
        <f aca="true" t="shared" si="6" ref="D40:J40">D41</f>
        <v>0</v>
      </c>
      <c r="E40" s="16">
        <f t="shared" si="6"/>
        <v>88328.2</v>
      </c>
      <c r="F40" s="16">
        <f t="shared" si="6"/>
        <v>0</v>
      </c>
      <c r="G40" s="16">
        <f t="shared" si="6"/>
        <v>0</v>
      </c>
      <c r="H40" s="16">
        <f t="shared" si="6"/>
        <v>0</v>
      </c>
      <c r="I40" s="16">
        <f t="shared" si="6"/>
        <v>0</v>
      </c>
      <c r="J40" s="16">
        <f t="shared" si="6"/>
        <v>0</v>
      </c>
      <c r="K40" s="16">
        <f t="shared" si="3"/>
        <v>0</v>
      </c>
      <c r="L40" s="16">
        <v>0</v>
      </c>
      <c r="M40" s="16">
        <f t="shared" si="4"/>
        <v>0</v>
      </c>
      <c r="N40" s="16">
        <v>0</v>
      </c>
      <c r="O40" s="17"/>
      <c r="P40" s="18"/>
    </row>
    <row r="41" spans="1:16" s="23" customFormat="1" ht="92.25" customHeight="1">
      <c r="A41" s="100"/>
      <c r="B41" s="20" t="s">
        <v>29</v>
      </c>
      <c r="C41" s="21">
        <f>C42+C48</f>
        <v>88328.2</v>
      </c>
      <c r="D41" s="21">
        <f aca="true" t="shared" si="7" ref="D41:J41">D42+D48</f>
        <v>0</v>
      </c>
      <c r="E41" s="21">
        <f t="shared" si="7"/>
        <v>88328.2</v>
      </c>
      <c r="F41" s="21">
        <f t="shared" si="7"/>
        <v>0</v>
      </c>
      <c r="G41" s="21">
        <f t="shared" si="7"/>
        <v>0</v>
      </c>
      <c r="H41" s="21">
        <f t="shared" si="7"/>
        <v>0</v>
      </c>
      <c r="I41" s="21">
        <f t="shared" si="7"/>
        <v>0</v>
      </c>
      <c r="J41" s="21">
        <f t="shared" si="7"/>
        <v>0</v>
      </c>
      <c r="K41" s="21">
        <f t="shared" si="3"/>
        <v>0</v>
      </c>
      <c r="L41" s="21">
        <v>0</v>
      </c>
      <c r="M41" s="21">
        <f t="shared" si="4"/>
        <v>0</v>
      </c>
      <c r="N41" s="21">
        <v>0</v>
      </c>
      <c r="O41" s="22"/>
      <c r="P41" s="18"/>
    </row>
    <row r="42" spans="1:16" s="46" customFormat="1" ht="409.5" customHeight="1">
      <c r="A42" s="100"/>
      <c r="B42" s="131" t="s">
        <v>54</v>
      </c>
      <c r="C42" s="132">
        <f>D42+E42+F42</f>
        <v>86239.2</v>
      </c>
      <c r="D42" s="132">
        <v>0</v>
      </c>
      <c r="E42" s="132">
        <v>86239.2</v>
      </c>
      <c r="F42" s="133">
        <v>0</v>
      </c>
      <c r="G42" s="133">
        <f>H42+I42+J42</f>
        <v>0</v>
      </c>
      <c r="H42" s="133">
        <v>0</v>
      </c>
      <c r="I42" s="134">
        <v>0</v>
      </c>
      <c r="J42" s="134">
        <v>0</v>
      </c>
      <c r="K42" s="133">
        <f t="shared" si="3"/>
        <v>0</v>
      </c>
      <c r="L42" s="133">
        <v>0</v>
      </c>
      <c r="M42" s="133">
        <f t="shared" si="4"/>
        <v>0</v>
      </c>
      <c r="N42" s="133">
        <v>0</v>
      </c>
      <c r="O42" s="135" t="s">
        <v>118</v>
      </c>
      <c r="P42" s="18"/>
    </row>
    <row r="43" spans="1:16" s="46" customFormat="1" ht="409.5" customHeight="1">
      <c r="A43" s="100"/>
      <c r="B43" s="131"/>
      <c r="C43" s="132"/>
      <c r="D43" s="132"/>
      <c r="E43" s="132"/>
      <c r="F43" s="133"/>
      <c r="G43" s="133"/>
      <c r="H43" s="133"/>
      <c r="I43" s="134"/>
      <c r="J43" s="134"/>
      <c r="K43" s="133"/>
      <c r="L43" s="133"/>
      <c r="M43" s="133"/>
      <c r="N43" s="133"/>
      <c r="O43" s="135"/>
      <c r="P43" s="18"/>
    </row>
    <row r="44" spans="1:16" s="46" customFormat="1" ht="409.5" customHeight="1">
      <c r="A44" s="100"/>
      <c r="B44" s="131"/>
      <c r="C44" s="132"/>
      <c r="D44" s="132"/>
      <c r="E44" s="132"/>
      <c r="F44" s="133"/>
      <c r="G44" s="133"/>
      <c r="H44" s="133"/>
      <c r="I44" s="134"/>
      <c r="J44" s="134"/>
      <c r="K44" s="133"/>
      <c r="L44" s="133"/>
      <c r="M44" s="133"/>
      <c r="N44" s="133"/>
      <c r="O44" s="135"/>
      <c r="P44" s="18"/>
    </row>
    <row r="45" spans="1:16" s="46" customFormat="1" ht="409.5" customHeight="1">
      <c r="A45" s="100"/>
      <c r="B45" s="131"/>
      <c r="C45" s="132"/>
      <c r="D45" s="132"/>
      <c r="E45" s="132"/>
      <c r="F45" s="133"/>
      <c r="G45" s="133"/>
      <c r="H45" s="133"/>
      <c r="I45" s="134"/>
      <c r="J45" s="134"/>
      <c r="K45" s="133"/>
      <c r="L45" s="133"/>
      <c r="M45" s="133"/>
      <c r="N45" s="133"/>
      <c r="O45" s="135"/>
      <c r="P45" s="18"/>
    </row>
    <row r="46" spans="1:16" s="46" customFormat="1" ht="409.5" customHeight="1">
      <c r="A46" s="100"/>
      <c r="B46" s="131"/>
      <c r="C46" s="132"/>
      <c r="D46" s="132"/>
      <c r="E46" s="132"/>
      <c r="F46" s="133"/>
      <c r="G46" s="133"/>
      <c r="H46" s="133"/>
      <c r="I46" s="134"/>
      <c r="J46" s="134"/>
      <c r="K46" s="133"/>
      <c r="L46" s="133"/>
      <c r="M46" s="133"/>
      <c r="N46" s="133"/>
      <c r="O46" s="135"/>
      <c r="P46" s="18"/>
    </row>
    <row r="47" spans="1:16" s="46" customFormat="1" ht="71.25" customHeight="1">
      <c r="A47" s="100"/>
      <c r="B47" s="131"/>
      <c r="C47" s="132"/>
      <c r="D47" s="132"/>
      <c r="E47" s="132"/>
      <c r="F47" s="133"/>
      <c r="G47" s="133"/>
      <c r="H47" s="133"/>
      <c r="I47" s="134"/>
      <c r="J47" s="134"/>
      <c r="K47" s="133"/>
      <c r="L47" s="133"/>
      <c r="M47" s="133"/>
      <c r="N47" s="133"/>
      <c r="O47" s="135"/>
      <c r="P47" s="18"/>
    </row>
    <row r="48" spans="1:16" s="46" customFormat="1" ht="408" customHeight="1">
      <c r="A48" s="100"/>
      <c r="B48" s="176" t="s">
        <v>55</v>
      </c>
      <c r="C48" s="151">
        <f>D48+E48+F48</f>
        <v>2089</v>
      </c>
      <c r="D48" s="151">
        <v>0</v>
      </c>
      <c r="E48" s="151">
        <v>2089</v>
      </c>
      <c r="F48" s="90">
        <v>0</v>
      </c>
      <c r="G48" s="90">
        <f>H48+I48+J48</f>
        <v>0</v>
      </c>
      <c r="H48" s="90">
        <v>0</v>
      </c>
      <c r="I48" s="155">
        <v>0</v>
      </c>
      <c r="J48" s="155">
        <v>0</v>
      </c>
      <c r="K48" s="90">
        <f>G48/C48*100</f>
        <v>0</v>
      </c>
      <c r="L48" s="90">
        <v>0</v>
      </c>
      <c r="M48" s="90">
        <f>I48/E48*100</f>
        <v>0</v>
      </c>
      <c r="N48" s="90">
        <v>0</v>
      </c>
      <c r="O48" s="108" t="s">
        <v>109</v>
      </c>
      <c r="P48" s="18"/>
    </row>
    <row r="49" spans="1:16" s="46" customFormat="1" ht="153.75" customHeight="1">
      <c r="A49" s="93"/>
      <c r="B49" s="177"/>
      <c r="C49" s="152"/>
      <c r="D49" s="152"/>
      <c r="E49" s="152"/>
      <c r="F49" s="91"/>
      <c r="G49" s="91"/>
      <c r="H49" s="91"/>
      <c r="I49" s="156"/>
      <c r="J49" s="156"/>
      <c r="K49" s="91"/>
      <c r="L49" s="91"/>
      <c r="M49" s="91"/>
      <c r="N49" s="91"/>
      <c r="O49" s="109"/>
      <c r="P49" s="18"/>
    </row>
    <row r="50" spans="1:16" s="19" customFormat="1" ht="131.25" customHeight="1">
      <c r="A50" s="92">
        <v>4</v>
      </c>
      <c r="B50" s="15" t="s">
        <v>8</v>
      </c>
      <c r="C50" s="16">
        <f>C51</f>
        <v>6171.8</v>
      </c>
      <c r="D50" s="16">
        <f aca="true" t="shared" si="8" ref="D50:J50">D51</f>
        <v>4234.7</v>
      </c>
      <c r="E50" s="16">
        <f t="shared" si="8"/>
        <v>889.4</v>
      </c>
      <c r="F50" s="16">
        <f t="shared" si="8"/>
        <v>1047.7</v>
      </c>
      <c r="G50" s="16">
        <f t="shared" si="8"/>
        <v>3912.3999999999996</v>
      </c>
      <c r="H50" s="16">
        <f t="shared" si="8"/>
        <v>3025.3</v>
      </c>
      <c r="I50" s="16">
        <f t="shared" si="8"/>
        <v>351.8</v>
      </c>
      <c r="J50" s="16">
        <f t="shared" si="8"/>
        <v>535.3</v>
      </c>
      <c r="K50" s="16">
        <f aca="true" t="shared" si="9" ref="K50:N51">G50/C50*100</f>
        <v>63.39155513788521</v>
      </c>
      <c r="L50" s="16">
        <f t="shared" si="9"/>
        <v>71.44071598932629</v>
      </c>
      <c r="M50" s="16">
        <f t="shared" si="9"/>
        <v>39.55475601529121</v>
      </c>
      <c r="N50" s="16">
        <f t="shared" si="9"/>
        <v>51.09287009640163</v>
      </c>
      <c r="O50" s="17"/>
      <c r="P50" s="18"/>
    </row>
    <row r="51" spans="1:16" s="23" customFormat="1" ht="91.5" customHeight="1">
      <c r="A51" s="100"/>
      <c r="B51" s="20" t="s">
        <v>29</v>
      </c>
      <c r="C51" s="21">
        <f>C52+C56+C54</f>
        <v>6171.8</v>
      </c>
      <c r="D51" s="21">
        <f aca="true" t="shared" si="10" ref="D51:J51">D52+D56+D54</f>
        <v>4234.7</v>
      </c>
      <c r="E51" s="21">
        <f t="shared" si="10"/>
        <v>889.4</v>
      </c>
      <c r="F51" s="21">
        <f t="shared" si="10"/>
        <v>1047.7</v>
      </c>
      <c r="G51" s="21">
        <f t="shared" si="10"/>
        <v>3912.3999999999996</v>
      </c>
      <c r="H51" s="21">
        <f t="shared" si="10"/>
        <v>3025.3</v>
      </c>
      <c r="I51" s="21">
        <f t="shared" si="10"/>
        <v>351.8</v>
      </c>
      <c r="J51" s="21">
        <f t="shared" si="10"/>
        <v>535.3</v>
      </c>
      <c r="K51" s="21">
        <f t="shared" si="9"/>
        <v>63.39155513788521</v>
      </c>
      <c r="L51" s="21">
        <f t="shared" si="9"/>
        <v>71.44071598932629</v>
      </c>
      <c r="M51" s="21">
        <f t="shared" si="9"/>
        <v>39.55475601529121</v>
      </c>
      <c r="N51" s="21">
        <f t="shared" si="9"/>
        <v>51.09287009640163</v>
      </c>
      <c r="O51" s="22"/>
      <c r="P51" s="18"/>
    </row>
    <row r="52" spans="1:17" ht="409.5" customHeight="1">
      <c r="A52" s="100"/>
      <c r="B52" s="96" t="s">
        <v>108</v>
      </c>
      <c r="C52" s="98">
        <f>D52+E52+F52</f>
        <v>422.3</v>
      </c>
      <c r="D52" s="98">
        <v>0</v>
      </c>
      <c r="E52" s="136">
        <v>422.3</v>
      </c>
      <c r="F52" s="98">
        <v>0</v>
      </c>
      <c r="G52" s="98">
        <f>H52+I52+J52</f>
        <v>88.7</v>
      </c>
      <c r="H52" s="98">
        <v>0</v>
      </c>
      <c r="I52" s="138">
        <v>88.7</v>
      </c>
      <c r="J52" s="138">
        <v>0</v>
      </c>
      <c r="K52" s="90">
        <f>G52/C52*100</f>
        <v>21.004025574236326</v>
      </c>
      <c r="L52" s="90">
        <v>0</v>
      </c>
      <c r="M52" s="90">
        <f>I52/E52*100</f>
        <v>21.004025574236326</v>
      </c>
      <c r="N52" s="90">
        <v>0</v>
      </c>
      <c r="O52" s="108" t="s">
        <v>91</v>
      </c>
      <c r="P52" s="18"/>
      <c r="Q52" s="4"/>
    </row>
    <row r="53" spans="1:16" ht="203.25" customHeight="1">
      <c r="A53" s="100"/>
      <c r="B53" s="97"/>
      <c r="C53" s="99"/>
      <c r="D53" s="99"/>
      <c r="E53" s="137"/>
      <c r="F53" s="99"/>
      <c r="G53" s="99"/>
      <c r="H53" s="99"/>
      <c r="I53" s="139"/>
      <c r="J53" s="139"/>
      <c r="K53" s="91"/>
      <c r="L53" s="91"/>
      <c r="M53" s="91"/>
      <c r="N53" s="91"/>
      <c r="O53" s="109"/>
      <c r="P53" s="18"/>
    </row>
    <row r="54" spans="1:16" ht="409.5" customHeight="1">
      <c r="A54" s="100"/>
      <c r="B54" s="96" t="s">
        <v>119</v>
      </c>
      <c r="C54" s="98">
        <f>D54+E54+F54</f>
        <v>802.3</v>
      </c>
      <c r="D54" s="98">
        <v>506.9</v>
      </c>
      <c r="E54" s="136">
        <v>142.9</v>
      </c>
      <c r="F54" s="98">
        <v>152.5</v>
      </c>
      <c r="G54" s="98">
        <f>H54+I54+J54</f>
        <v>0</v>
      </c>
      <c r="H54" s="98">
        <v>0</v>
      </c>
      <c r="I54" s="138">
        <v>0</v>
      </c>
      <c r="J54" s="138">
        <v>0</v>
      </c>
      <c r="K54" s="90">
        <f>G54/C54*100</f>
        <v>0</v>
      </c>
      <c r="L54" s="90">
        <v>0</v>
      </c>
      <c r="M54" s="90">
        <f>I54/E54*100</f>
        <v>0</v>
      </c>
      <c r="N54" s="90">
        <v>0</v>
      </c>
      <c r="O54" s="108" t="s">
        <v>120</v>
      </c>
      <c r="P54" s="18"/>
    </row>
    <row r="55" spans="1:16" ht="98.25" customHeight="1">
      <c r="A55" s="100"/>
      <c r="B55" s="97"/>
      <c r="C55" s="99"/>
      <c r="D55" s="99"/>
      <c r="E55" s="137"/>
      <c r="F55" s="99"/>
      <c r="G55" s="99"/>
      <c r="H55" s="99"/>
      <c r="I55" s="139"/>
      <c r="J55" s="139"/>
      <c r="K55" s="91"/>
      <c r="L55" s="91"/>
      <c r="M55" s="91"/>
      <c r="N55" s="91"/>
      <c r="O55" s="109"/>
      <c r="P55" s="18"/>
    </row>
    <row r="56" spans="1:16" ht="409.5" customHeight="1">
      <c r="A56" s="100"/>
      <c r="B56" s="96" t="s">
        <v>105</v>
      </c>
      <c r="C56" s="98">
        <f>D56+E56+F56</f>
        <v>4947.2</v>
      </c>
      <c r="D56" s="98">
        <v>3727.8</v>
      </c>
      <c r="E56" s="98">
        <v>324.2</v>
      </c>
      <c r="F56" s="98">
        <v>895.2</v>
      </c>
      <c r="G56" s="98">
        <f>H56+I56+J56</f>
        <v>3823.7</v>
      </c>
      <c r="H56" s="98">
        <v>3025.3</v>
      </c>
      <c r="I56" s="98">
        <v>263.1</v>
      </c>
      <c r="J56" s="94">
        <v>535.3</v>
      </c>
      <c r="K56" s="98">
        <f>G56/C56*100</f>
        <v>77.29018434670117</v>
      </c>
      <c r="L56" s="98">
        <f>H56/D56*100</f>
        <v>81.15510488760127</v>
      </c>
      <c r="M56" s="98">
        <f>I56/E56*100</f>
        <v>81.15360888340531</v>
      </c>
      <c r="N56" s="98">
        <f>J56/F56*100</f>
        <v>59.79669347631813</v>
      </c>
      <c r="O56" s="108" t="s">
        <v>122</v>
      </c>
      <c r="P56" s="18"/>
    </row>
    <row r="57" spans="1:16" ht="409.5" customHeight="1">
      <c r="A57" s="100"/>
      <c r="B57" s="114"/>
      <c r="C57" s="112"/>
      <c r="D57" s="112"/>
      <c r="E57" s="112"/>
      <c r="F57" s="112"/>
      <c r="G57" s="112"/>
      <c r="H57" s="112"/>
      <c r="I57" s="112"/>
      <c r="J57" s="113"/>
      <c r="K57" s="112"/>
      <c r="L57" s="112"/>
      <c r="M57" s="112"/>
      <c r="N57" s="112"/>
      <c r="O57" s="130"/>
      <c r="P57" s="18"/>
    </row>
    <row r="58" spans="1:16" ht="409.5" customHeight="1">
      <c r="A58" s="100"/>
      <c r="B58" s="114"/>
      <c r="C58" s="112"/>
      <c r="D58" s="112"/>
      <c r="E58" s="112"/>
      <c r="F58" s="112"/>
      <c r="G58" s="112"/>
      <c r="H58" s="112"/>
      <c r="I58" s="112"/>
      <c r="J58" s="113"/>
      <c r="K58" s="112"/>
      <c r="L58" s="112"/>
      <c r="M58" s="112"/>
      <c r="N58" s="112"/>
      <c r="O58" s="130"/>
      <c r="P58" s="18"/>
    </row>
    <row r="59" spans="1:16" ht="409.5" customHeight="1">
      <c r="A59" s="100"/>
      <c r="B59" s="114"/>
      <c r="C59" s="112"/>
      <c r="D59" s="112"/>
      <c r="E59" s="112"/>
      <c r="F59" s="112"/>
      <c r="G59" s="112"/>
      <c r="H59" s="112"/>
      <c r="I59" s="112"/>
      <c r="J59" s="113"/>
      <c r="K59" s="112"/>
      <c r="L59" s="112"/>
      <c r="M59" s="112"/>
      <c r="N59" s="112"/>
      <c r="O59" s="130"/>
      <c r="P59" s="18"/>
    </row>
    <row r="60" spans="1:16" ht="225" customHeight="1">
      <c r="A60" s="93"/>
      <c r="B60" s="97"/>
      <c r="C60" s="99"/>
      <c r="D60" s="99"/>
      <c r="E60" s="99"/>
      <c r="F60" s="99"/>
      <c r="G60" s="99"/>
      <c r="H60" s="99"/>
      <c r="I60" s="99"/>
      <c r="J60" s="95"/>
      <c r="K60" s="99"/>
      <c r="L60" s="99"/>
      <c r="M60" s="99"/>
      <c r="N60" s="99"/>
      <c r="O60" s="109"/>
      <c r="P60" s="18"/>
    </row>
    <row r="61" spans="1:16" s="19" customFormat="1" ht="189" customHeight="1">
      <c r="A61" s="92">
        <v>5</v>
      </c>
      <c r="B61" s="15" t="s">
        <v>5</v>
      </c>
      <c r="C61" s="16">
        <f>D61+E61+F61</f>
        <v>6666.4</v>
      </c>
      <c r="D61" s="49">
        <f aca="true" t="shared" si="11" ref="D61:J61">D62</f>
        <v>0</v>
      </c>
      <c r="E61" s="49">
        <f t="shared" si="11"/>
        <v>6073.5</v>
      </c>
      <c r="F61" s="49">
        <f t="shared" si="11"/>
        <v>592.9</v>
      </c>
      <c r="G61" s="16">
        <f>H61+I61+J61</f>
        <v>386.6</v>
      </c>
      <c r="H61" s="49">
        <f t="shared" si="11"/>
        <v>0</v>
      </c>
      <c r="I61" s="49">
        <f t="shared" si="11"/>
        <v>328</v>
      </c>
      <c r="J61" s="49">
        <f t="shared" si="11"/>
        <v>58.6</v>
      </c>
      <c r="K61" s="16">
        <f>G61/C61*100</f>
        <v>5.799231969278772</v>
      </c>
      <c r="L61" s="16">
        <v>0</v>
      </c>
      <c r="M61" s="16">
        <f>I61/E61*100</f>
        <v>5.400510414094015</v>
      </c>
      <c r="N61" s="16">
        <f>J61/F61*100</f>
        <v>9.883622870635858</v>
      </c>
      <c r="O61" s="17"/>
      <c r="P61" s="18"/>
    </row>
    <row r="62" spans="1:16" s="23" customFormat="1" ht="81" customHeight="1">
      <c r="A62" s="100"/>
      <c r="B62" s="20" t="s">
        <v>29</v>
      </c>
      <c r="C62" s="21">
        <f>C63+C67+C65</f>
        <v>6666.4</v>
      </c>
      <c r="D62" s="21">
        <f aca="true" t="shared" si="12" ref="D62:J62">D63+D67+D65</f>
        <v>0</v>
      </c>
      <c r="E62" s="21">
        <f t="shared" si="12"/>
        <v>6073.5</v>
      </c>
      <c r="F62" s="21">
        <f t="shared" si="12"/>
        <v>592.9</v>
      </c>
      <c r="G62" s="21">
        <f t="shared" si="12"/>
        <v>386.6</v>
      </c>
      <c r="H62" s="21">
        <f t="shared" si="12"/>
        <v>0</v>
      </c>
      <c r="I62" s="21">
        <f t="shared" si="12"/>
        <v>328</v>
      </c>
      <c r="J62" s="21">
        <f t="shared" si="12"/>
        <v>58.6</v>
      </c>
      <c r="K62" s="21">
        <f>G62/C62*100</f>
        <v>5.799231969278772</v>
      </c>
      <c r="L62" s="21">
        <v>0</v>
      </c>
      <c r="M62" s="21">
        <f>I62/E62*100</f>
        <v>5.400510414094015</v>
      </c>
      <c r="N62" s="21">
        <f>J62/F62*100</f>
        <v>9.883622870635858</v>
      </c>
      <c r="O62" s="22"/>
      <c r="P62" s="18"/>
    </row>
    <row r="63" spans="1:16" s="1" customFormat="1" ht="409.5" customHeight="1">
      <c r="A63" s="100"/>
      <c r="B63" s="189" t="s">
        <v>45</v>
      </c>
      <c r="C63" s="120">
        <f>D63+E63+F63</f>
        <v>312.5</v>
      </c>
      <c r="D63" s="190">
        <v>0</v>
      </c>
      <c r="E63" s="190">
        <v>312.5</v>
      </c>
      <c r="F63" s="190">
        <v>0</v>
      </c>
      <c r="G63" s="120">
        <f>H63+I63+J63</f>
        <v>78.1</v>
      </c>
      <c r="H63" s="190">
        <v>0</v>
      </c>
      <c r="I63" s="190">
        <v>78.1</v>
      </c>
      <c r="J63" s="190">
        <v>0</v>
      </c>
      <c r="K63" s="120">
        <f>G63/C63*100</f>
        <v>24.991999999999997</v>
      </c>
      <c r="L63" s="120">
        <v>0</v>
      </c>
      <c r="M63" s="120">
        <f>I63/E63*100</f>
        <v>24.991999999999997</v>
      </c>
      <c r="N63" s="120">
        <v>0</v>
      </c>
      <c r="O63" s="191" t="s">
        <v>92</v>
      </c>
      <c r="P63" s="18"/>
    </row>
    <row r="64" spans="1:16" s="1" customFormat="1" ht="409.5" customHeight="1">
      <c r="A64" s="100"/>
      <c r="B64" s="189"/>
      <c r="C64" s="120"/>
      <c r="D64" s="190"/>
      <c r="E64" s="190"/>
      <c r="F64" s="190"/>
      <c r="G64" s="120"/>
      <c r="H64" s="190"/>
      <c r="I64" s="190"/>
      <c r="J64" s="190"/>
      <c r="K64" s="120"/>
      <c r="L64" s="120"/>
      <c r="M64" s="120"/>
      <c r="N64" s="120"/>
      <c r="O64" s="191"/>
      <c r="P64" s="18"/>
    </row>
    <row r="65" spans="1:16" s="1" customFormat="1" ht="409.5" customHeight="1">
      <c r="A65" s="100"/>
      <c r="B65" s="96" t="s">
        <v>123</v>
      </c>
      <c r="C65" s="120">
        <f>D65+E65+F65</f>
        <v>5120</v>
      </c>
      <c r="D65" s="190">
        <v>0</v>
      </c>
      <c r="E65" s="190">
        <v>4761.6</v>
      </c>
      <c r="F65" s="190">
        <v>358.4</v>
      </c>
      <c r="G65" s="120">
        <f>H65+I65+J65</f>
        <v>0</v>
      </c>
      <c r="H65" s="190">
        <v>0</v>
      </c>
      <c r="I65" s="190">
        <v>0</v>
      </c>
      <c r="J65" s="190">
        <v>0</v>
      </c>
      <c r="K65" s="120">
        <f>G65/C65*100</f>
        <v>0</v>
      </c>
      <c r="L65" s="120">
        <v>0</v>
      </c>
      <c r="M65" s="120">
        <f>I65/E65*100</f>
        <v>0</v>
      </c>
      <c r="N65" s="120">
        <v>0</v>
      </c>
      <c r="O65" s="191" t="s">
        <v>125</v>
      </c>
      <c r="P65" s="18"/>
    </row>
    <row r="66" spans="1:16" s="1" customFormat="1" ht="409.5" customHeight="1">
      <c r="A66" s="100"/>
      <c r="B66" s="97"/>
      <c r="C66" s="120"/>
      <c r="D66" s="190"/>
      <c r="E66" s="190"/>
      <c r="F66" s="190"/>
      <c r="G66" s="120"/>
      <c r="H66" s="190"/>
      <c r="I66" s="190"/>
      <c r="J66" s="190"/>
      <c r="K66" s="120"/>
      <c r="L66" s="120"/>
      <c r="M66" s="120"/>
      <c r="N66" s="120"/>
      <c r="O66" s="191"/>
      <c r="P66" s="18"/>
    </row>
    <row r="67" spans="1:16" s="46" customFormat="1" ht="406.5" customHeight="1">
      <c r="A67" s="100"/>
      <c r="B67" s="178" t="s">
        <v>40</v>
      </c>
      <c r="C67" s="98">
        <f>D67+E67+F67</f>
        <v>1233.9</v>
      </c>
      <c r="D67" s="142">
        <v>0</v>
      </c>
      <c r="E67" s="142">
        <v>999.4</v>
      </c>
      <c r="F67" s="142">
        <v>234.5</v>
      </c>
      <c r="G67" s="98">
        <f>H67+I67+J67</f>
        <v>308.5</v>
      </c>
      <c r="H67" s="142">
        <v>0</v>
      </c>
      <c r="I67" s="142">
        <v>249.9</v>
      </c>
      <c r="J67" s="142">
        <v>58.6</v>
      </c>
      <c r="K67" s="90">
        <f>G67/C67*100</f>
        <v>25.002026096117998</v>
      </c>
      <c r="L67" s="90">
        <v>0</v>
      </c>
      <c r="M67" s="90">
        <f>I67/E67*100</f>
        <v>25.00500300180108</v>
      </c>
      <c r="N67" s="90">
        <f>J67/F67*100</f>
        <v>24.989339019189767</v>
      </c>
      <c r="O67" s="108" t="s">
        <v>93</v>
      </c>
      <c r="P67" s="18"/>
    </row>
    <row r="68" spans="1:16" s="46" customFormat="1" ht="83.25" customHeight="1">
      <c r="A68" s="93"/>
      <c r="B68" s="179"/>
      <c r="C68" s="99"/>
      <c r="D68" s="147"/>
      <c r="E68" s="147"/>
      <c r="F68" s="147"/>
      <c r="G68" s="99"/>
      <c r="H68" s="147"/>
      <c r="I68" s="147"/>
      <c r="J68" s="147"/>
      <c r="K68" s="91"/>
      <c r="L68" s="91"/>
      <c r="M68" s="91"/>
      <c r="N68" s="91"/>
      <c r="O68" s="109"/>
      <c r="P68" s="18"/>
    </row>
    <row r="69" spans="1:16" s="19" customFormat="1" ht="190.5" customHeight="1">
      <c r="A69" s="104">
        <v>6</v>
      </c>
      <c r="B69" s="15" t="s">
        <v>1</v>
      </c>
      <c r="C69" s="16">
        <f>C70</f>
        <v>5921.199999999999</v>
      </c>
      <c r="D69" s="16">
        <f aca="true" t="shared" si="13" ref="D69:I69">D70</f>
        <v>598.4</v>
      </c>
      <c r="E69" s="16">
        <f t="shared" si="13"/>
        <v>2256.1</v>
      </c>
      <c r="F69" s="16">
        <f t="shared" si="13"/>
        <v>3066.7</v>
      </c>
      <c r="G69" s="16">
        <f t="shared" si="13"/>
        <v>5343.7</v>
      </c>
      <c r="H69" s="16">
        <f t="shared" si="13"/>
        <v>598.4</v>
      </c>
      <c r="I69" s="16">
        <f t="shared" si="13"/>
        <v>1678.7</v>
      </c>
      <c r="J69" s="16">
        <f>J70</f>
        <v>3066.6</v>
      </c>
      <c r="K69" s="16">
        <f aca="true" t="shared" si="14" ref="K69:N70">G69/C69*100</f>
        <v>90.24690941025469</v>
      </c>
      <c r="L69" s="16">
        <f t="shared" si="14"/>
        <v>100</v>
      </c>
      <c r="M69" s="16">
        <f t="shared" si="14"/>
        <v>74.40716280306724</v>
      </c>
      <c r="N69" s="16">
        <f t="shared" si="14"/>
        <v>99.99673916587864</v>
      </c>
      <c r="O69" s="17"/>
      <c r="P69" s="18"/>
    </row>
    <row r="70" spans="1:16" s="23" customFormat="1" ht="126.75" customHeight="1">
      <c r="A70" s="104"/>
      <c r="B70" s="20" t="s">
        <v>31</v>
      </c>
      <c r="C70" s="21">
        <f>C71+C73</f>
        <v>5921.199999999999</v>
      </c>
      <c r="D70" s="21">
        <f aca="true" t="shared" si="15" ref="D70:J70">D71+D73</f>
        <v>598.4</v>
      </c>
      <c r="E70" s="21">
        <f t="shared" si="15"/>
        <v>2256.1</v>
      </c>
      <c r="F70" s="21">
        <f t="shared" si="15"/>
        <v>3066.7</v>
      </c>
      <c r="G70" s="21">
        <f t="shared" si="15"/>
        <v>5343.7</v>
      </c>
      <c r="H70" s="21">
        <f t="shared" si="15"/>
        <v>598.4</v>
      </c>
      <c r="I70" s="21">
        <f t="shared" si="15"/>
        <v>1678.7</v>
      </c>
      <c r="J70" s="21">
        <f t="shared" si="15"/>
        <v>3066.6</v>
      </c>
      <c r="K70" s="21">
        <f t="shared" si="14"/>
        <v>90.24690941025469</v>
      </c>
      <c r="L70" s="21">
        <f t="shared" si="14"/>
        <v>100</v>
      </c>
      <c r="M70" s="21">
        <f t="shared" si="14"/>
        <v>74.40716280306724</v>
      </c>
      <c r="N70" s="21">
        <f t="shared" si="14"/>
        <v>99.99673916587864</v>
      </c>
      <c r="O70" s="22"/>
      <c r="P70" s="18"/>
    </row>
    <row r="71" spans="1:16" s="46" customFormat="1" ht="368.25" customHeight="1">
      <c r="A71" s="104"/>
      <c r="B71" s="144" t="s">
        <v>41</v>
      </c>
      <c r="C71" s="90">
        <f>D71+E71+F71</f>
        <v>723.4</v>
      </c>
      <c r="D71" s="142">
        <v>0</v>
      </c>
      <c r="E71" s="142">
        <v>723.4</v>
      </c>
      <c r="F71" s="142">
        <v>0</v>
      </c>
      <c r="G71" s="90">
        <f>H71+I71+J71</f>
        <v>146</v>
      </c>
      <c r="H71" s="142">
        <v>0</v>
      </c>
      <c r="I71" s="142">
        <v>146</v>
      </c>
      <c r="J71" s="142">
        <v>0</v>
      </c>
      <c r="K71" s="90">
        <f>G71/C71*100</f>
        <v>20.182471661598008</v>
      </c>
      <c r="L71" s="90">
        <v>0</v>
      </c>
      <c r="M71" s="90">
        <f>I71/E71*100</f>
        <v>20.182471661598008</v>
      </c>
      <c r="N71" s="90">
        <v>0</v>
      </c>
      <c r="O71" s="108" t="s">
        <v>94</v>
      </c>
      <c r="P71" s="18"/>
    </row>
    <row r="72" spans="1:16" s="46" customFormat="1" ht="179.25" customHeight="1">
      <c r="A72" s="104"/>
      <c r="B72" s="146"/>
      <c r="C72" s="91"/>
      <c r="D72" s="147"/>
      <c r="E72" s="147"/>
      <c r="F72" s="147"/>
      <c r="G72" s="91"/>
      <c r="H72" s="147"/>
      <c r="I72" s="147"/>
      <c r="J72" s="147"/>
      <c r="K72" s="91"/>
      <c r="L72" s="91"/>
      <c r="M72" s="91"/>
      <c r="N72" s="91"/>
      <c r="O72" s="109"/>
      <c r="P72" s="18"/>
    </row>
    <row r="73" spans="1:16" s="46" customFormat="1" ht="409.5" customHeight="1">
      <c r="A73" s="104"/>
      <c r="B73" s="144" t="s">
        <v>42</v>
      </c>
      <c r="C73" s="90">
        <f>D73+E73+F73</f>
        <v>5197.799999999999</v>
      </c>
      <c r="D73" s="142">
        <v>598.4</v>
      </c>
      <c r="E73" s="142">
        <v>1532.7</v>
      </c>
      <c r="F73" s="142">
        <v>3066.7</v>
      </c>
      <c r="G73" s="90">
        <f>H73+I73+J73</f>
        <v>5197.7</v>
      </c>
      <c r="H73" s="142">
        <v>598.4</v>
      </c>
      <c r="I73" s="142">
        <v>1532.7</v>
      </c>
      <c r="J73" s="142">
        <v>3066.6</v>
      </c>
      <c r="K73" s="90">
        <f>G73/C73*100</f>
        <v>99.9980761091231</v>
      </c>
      <c r="L73" s="90">
        <f>H73/D73*100</f>
        <v>100</v>
      </c>
      <c r="M73" s="90">
        <f>I73/E73*100</f>
        <v>100</v>
      </c>
      <c r="N73" s="90">
        <f>J73/F73*100</f>
        <v>99.99673916587864</v>
      </c>
      <c r="O73" s="108" t="s">
        <v>124</v>
      </c>
      <c r="P73" s="18"/>
    </row>
    <row r="74" spans="1:16" s="46" customFormat="1" ht="409.5" customHeight="1">
      <c r="A74" s="104"/>
      <c r="B74" s="145"/>
      <c r="C74" s="128"/>
      <c r="D74" s="143"/>
      <c r="E74" s="143"/>
      <c r="F74" s="143"/>
      <c r="G74" s="128"/>
      <c r="H74" s="143"/>
      <c r="I74" s="143"/>
      <c r="J74" s="143"/>
      <c r="K74" s="128"/>
      <c r="L74" s="128"/>
      <c r="M74" s="128"/>
      <c r="N74" s="128"/>
      <c r="O74" s="130"/>
      <c r="P74" s="18"/>
    </row>
    <row r="75" spans="1:16" s="46" customFormat="1" ht="99" customHeight="1">
      <c r="A75" s="104"/>
      <c r="B75" s="145"/>
      <c r="C75" s="128"/>
      <c r="D75" s="143"/>
      <c r="E75" s="143"/>
      <c r="F75" s="143"/>
      <c r="G75" s="128"/>
      <c r="H75" s="143"/>
      <c r="I75" s="143"/>
      <c r="J75" s="143"/>
      <c r="K75" s="128"/>
      <c r="L75" s="128"/>
      <c r="M75" s="128"/>
      <c r="N75" s="128"/>
      <c r="O75" s="130"/>
      <c r="P75" s="18"/>
    </row>
    <row r="76" spans="1:16" s="19" customFormat="1" ht="246" customHeight="1">
      <c r="A76" s="92">
        <v>7</v>
      </c>
      <c r="B76" s="15" t="s">
        <v>6</v>
      </c>
      <c r="C76" s="16">
        <f aca="true" t="shared" si="16" ref="C76:J76">C77+C80+C83</f>
        <v>15329.2</v>
      </c>
      <c r="D76" s="16">
        <f>D77+D80+D83</f>
        <v>0</v>
      </c>
      <c r="E76" s="16">
        <f>E77+E80+E83</f>
        <v>15329.2</v>
      </c>
      <c r="F76" s="16">
        <f>F77+F80+F83</f>
        <v>0</v>
      </c>
      <c r="G76" s="16">
        <f t="shared" si="16"/>
        <v>309.4</v>
      </c>
      <c r="H76" s="16">
        <f t="shared" si="16"/>
        <v>0</v>
      </c>
      <c r="I76" s="16">
        <f t="shared" si="16"/>
        <v>309.4</v>
      </c>
      <c r="J76" s="16">
        <f t="shared" si="16"/>
        <v>0</v>
      </c>
      <c r="K76" s="16">
        <f aca="true" t="shared" si="17" ref="K76:K88">G76/C76*100</f>
        <v>2.0183701693499985</v>
      </c>
      <c r="L76" s="16">
        <v>0</v>
      </c>
      <c r="M76" s="16">
        <f aca="true" t="shared" si="18" ref="M76:N88">I76/E76*100</f>
        <v>2.0183701693499985</v>
      </c>
      <c r="N76" s="16">
        <v>0</v>
      </c>
      <c r="O76" s="17"/>
      <c r="P76" s="18"/>
    </row>
    <row r="77" spans="1:16" s="19" customFormat="1" ht="91.5" customHeight="1">
      <c r="A77" s="100"/>
      <c r="B77" s="20" t="s">
        <v>29</v>
      </c>
      <c r="C77" s="21">
        <f>C78</f>
        <v>1447.2</v>
      </c>
      <c r="D77" s="21">
        <f aca="true" t="shared" si="19" ref="D77:J77">D78</f>
        <v>0</v>
      </c>
      <c r="E77" s="21">
        <f t="shared" si="19"/>
        <v>1447.2</v>
      </c>
      <c r="F77" s="21">
        <f t="shared" si="19"/>
        <v>0</v>
      </c>
      <c r="G77" s="21">
        <f t="shared" si="19"/>
        <v>309.4</v>
      </c>
      <c r="H77" s="21">
        <f t="shared" si="19"/>
        <v>0</v>
      </c>
      <c r="I77" s="21">
        <f t="shared" si="19"/>
        <v>309.4</v>
      </c>
      <c r="J77" s="21">
        <f t="shared" si="19"/>
        <v>0</v>
      </c>
      <c r="K77" s="21">
        <f t="shared" si="17"/>
        <v>21.379215035931452</v>
      </c>
      <c r="L77" s="21">
        <v>0</v>
      </c>
      <c r="M77" s="21">
        <f t="shared" si="18"/>
        <v>21.379215035931452</v>
      </c>
      <c r="N77" s="21">
        <v>0</v>
      </c>
      <c r="O77" s="53"/>
      <c r="P77" s="18"/>
    </row>
    <row r="78" spans="1:16" s="19" customFormat="1" ht="409.5" customHeight="1">
      <c r="A78" s="100"/>
      <c r="B78" s="160" t="s">
        <v>44</v>
      </c>
      <c r="C78" s="117">
        <f>D78+E78+F78</f>
        <v>1447.2</v>
      </c>
      <c r="D78" s="148">
        <v>0</v>
      </c>
      <c r="E78" s="148">
        <v>1447.2</v>
      </c>
      <c r="F78" s="148">
        <v>0</v>
      </c>
      <c r="G78" s="148">
        <f>H78+I78+J78</f>
        <v>309.4</v>
      </c>
      <c r="H78" s="148">
        <v>0</v>
      </c>
      <c r="I78" s="148">
        <v>309.4</v>
      </c>
      <c r="J78" s="148">
        <v>0</v>
      </c>
      <c r="K78" s="90">
        <f t="shared" si="17"/>
        <v>21.379215035931452</v>
      </c>
      <c r="L78" s="90">
        <v>0</v>
      </c>
      <c r="M78" s="90">
        <f t="shared" si="18"/>
        <v>21.379215035931452</v>
      </c>
      <c r="N78" s="90">
        <v>0</v>
      </c>
      <c r="O78" s="185" t="s">
        <v>95</v>
      </c>
      <c r="P78" s="18"/>
    </row>
    <row r="79" spans="1:16" s="19" customFormat="1" ht="158.25" customHeight="1">
      <c r="A79" s="100"/>
      <c r="B79" s="162"/>
      <c r="C79" s="119"/>
      <c r="D79" s="149"/>
      <c r="E79" s="149"/>
      <c r="F79" s="149"/>
      <c r="G79" s="149"/>
      <c r="H79" s="149"/>
      <c r="I79" s="149"/>
      <c r="J79" s="149"/>
      <c r="K79" s="91"/>
      <c r="L79" s="91"/>
      <c r="M79" s="91"/>
      <c r="N79" s="91"/>
      <c r="O79" s="187"/>
      <c r="P79" s="18"/>
    </row>
    <row r="80" spans="1:16" s="23" customFormat="1" ht="128.25" customHeight="1">
      <c r="A80" s="100"/>
      <c r="B80" s="20" t="s">
        <v>30</v>
      </c>
      <c r="C80" s="21">
        <f aca="true" t="shared" si="20" ref="C80:J80">C81</f>
        <v>13874.6</v>
      </c>
      <c r="D80" s="21">
        <f t="shared" si="20"/>
        <v>0</v>
      </c>
      <c r="E80" s="21">
        <f t="shared" si="20"/>
        <v>13874.6</v>
      </c>
      <c r="F80" s="21">
        <f t="shared" si="20"/>
        <v>0</v>
      </c>
      <c r="G80" s="21">
        <f t="shared" si="20"/>
        <v>0</v>
      </c>
      <c r="H80" s="21">
        <f t="shared" si="20"/>
        <v>0</v>
      </c>
      <c r="I80" s="21">
        <f t="shared" si="20"/>
        <v>0</v>
      </c>
      <c r="J80" s="21">
        <f t="shared" si="20"/>
        <v>0</v>
      </c>
      <c r="K80" s="21">
        <f t="shared" si="17"/>
        <v>0</v>
      </c>
      <c r="L80" s="21">
        <v>0</v>
      </c>
      <c r="M80" s="21">
        <f t="shared" si="18"/>
        <v>0</v>
      </c>
      <c r="N80" s="21">
        <v>0</v>
      </c>
      <c r="O80" s="22"/>
      <c r="P80" s="18"/>
    </row>
    <row r="81" spans="1:16" s="1" customFormat="1" ht="409.5" customHeight="1">
      <c r="A81" s="100"/>
      <c r="B81" s="180" t="s">
        <v>43</v>
      </c>
      <c r="C81" s="163">
        <f>D81+E81+F81</f>
        <v>13874.6</v>
      </c>
      <c r="D81" s="182">
        <v>0</v>
      </c>
      <c r="E81" s="182">
        <v>13874.6</v>
      </c>
      <c r="F81" s="182">
        <v>0</v>
      </c>
      <c r="G81" s="182">
        <f>H81+I81+J81</f>
        <v>0</v>
      </c>
      <c r="H81" s="182">
        <v>0</v>
      </c>
      <c r="I81" s="182">
        <v>0</v>
      </c>
      <c r="J81" s="182">
        <v>0</v>
      </c>
      <c r="K81" s="90">
        <f t="shared" si="17"/>
        <v>0</v>
      </c>
      <c r="L81" s="90">
        <v>0</v>
      </c>
      <c r="M81" s="90">
        <f t="shared" si="18"/>
        <v>0</v>
      </c>
      <c r="N81" s="90">
        <v>0</v>
      </c>
      <c r="O81" s="110" t="s">
        <v>96</v>
      </c>
      <c r="P81" s="18"/>
    </row>
    <row r="82" spans="1:16" s="1" customFormat="1" ht="147.75" customHeight="1">
      <c r="A82" s="100"/>
      <c r="B82" s="181"/>
      <c r="C82" s="165"/>
      <c r="D82" s="183"/>
      <c r="E82" s="183"/>
      <c r="F82" s="183"/>
      <c r="G82" s="183"/>
      <c r="H82" s="183"/>
      <c r="I82" s="183"/>
      <c r="J82" s="183"/>
      <c r="K82" s="91"/>
      <c r="L82" s="91"/>
      <c r="M82" s="91"/>
      <c r="N82" s="91"/>
      <c r="O82" s="111"/>
      <c r="P82" s="18"/>
    </row>
    <row r="83" spans="1:16" s="23" customFormat="1" ht="266.25" customHeight="1">
      <c r="A83" s="100"/>
      <c r="B83" s="20" t="s">
        <v>107</v>
      </c>
      <c r="C83" s="21">
        <f>D83+E83+F83</f>
        <v>7.4</v>
      </c>
      <c r="D83" s="21">
        <f aca="true" t="shared" si="21" ref="D83:J83">D84</f>
        <v>0</v>
      </c>
      <c r="E83" s="21">
        <f t="shared" si="21"/>
        <v>7.4</v>
      </c>
      <c r="F83" s="21">
        <f t="shared" si="21"/>
        <v>0</v>
      </c>
      <c r="G83" s="21">
        <f>H83+I83+J83</f>
        <v>0</v>
      </c>
      <c r="H83" s="21">
        <f t="shared" si="21"/>
        <v>0</v>
      </c>
      <c r="I83" s="21">
        <f t="shared" si="21"/>
        <v>0</v>
      </c>
      <c r="J83" s="21">
        <f t="shared" si="21"/>
        <v>0</v>
      </c>
      <c r="K83" s="21">
        <f t="shared" si="17"/>
        <v>0</v>
      </c>
      <c r="L83" s="21">
        <v>0</v>
      </c>
      <c r="M83" s="21">
        <f t="shared" si="18"/>
        <v>0</v>
      </c>
      <c r="N83" s="21">
        <v>0</v>
      </c>
      <c r="O83" s="22"/>
      <c r="P83" s="18"/>
    </row>
    <row r="84" spans="1:16" ht="408.75" customHeight="1">
      <c r="A84" s="100"/>
      <c r="B84" s="96" t="s">
        <v>56</v>
      </c>
      <c r="C84" s="98">
        <f>D84+E84+F84</f>
        <v>7.4</v>
      </c>
      <c r="D84" s="148">
        <v>0</v>
      </c>
      <c r="E84" s="148">
        <v>7.4</v>
      </c>
      <c r="F84" s="148">
        <v>0</v>
      </c>
      <c r="G84" s="148">
        <f>H84+I84+J84</f>
        <v>0</v>
      </c>
      <c r="H84" s="148">
        <v>0</v>
      </c>
      <c r="I84" s="148">
        <v>0</v>
      </c>
      <c r="J84" s="148">
        <v>0</v>
      </c>
      <c r="K84" s="90">
        <f t="shared" si="17"/>
        <v>0</v>
      </c>
      <c r="L84" s="90">
        <v>0</v>
      </c>
      <c r="M84" s="90">
        <f t="shared" si="18"/>
        <v>0</v>
      </c>
      <c r="N84" s="90">
        <v>0</v>
      </c>
      <c r="O84" s="110" t="s">
        <v>97</v>
      </c>
      <c r="P84" s="18"/>
    </row>
    <row r="85" spans="1:16" ht="201" customHeight="1">
      <c r="A85" s="93"/>
      <c r="B85" s="97"/>
      <c r="C85" s="99"/>
      <c r="D85" s="149"/>
      <c r="E85" s="149"/>
      <c r="F85" s="149"/>
      <c r="G85" s="149"/>
      <c r="H85" s="149"/>
      <c r="I85" s="149"/>
      <c r="J85" s="149"/>
      <c r="K85" s="91"/>
      <c r="L85" s="91"/>
      <c r="M85" s="91"/>
      <c r="N85" s="91"/>
      <c r="O85" s="111"/>
      <c r="P85" s="18"/>
    </row>
    <row r="86" spans="1:16" ht="198.75" customHeight="1">
      <c r="A86" s="104">
        <v>8</v>
      </c>
      <c r="B86" s="15" t="s">
        <v>74</v>
      </c>
      <c r="C86" s="16">
        <f>C87</f>
        <v>56968</v>
      </c>
      <c r="D86" s="16">
        <f aca="true" t="shared" si="22" ref="D86:J87">D87</f>
        <v>0</v>
      </c>
      <c r="E86" s="16">
        <f t="shared" si="22"/>
        <v>42414</v>
      </c>
      <c r="F86" s="16">
        <f t="shared" si="22"/>
        <v>14554</v>
      </c>
      <c r="G86" s="16">
        <f t="shared" si="22"/>
        <v>10049.199999999999</v>
      </c>
      <c r="H86" s="16">
        <f t="shared" si="22"/>
        <v>0</v>
      </c>
      <c r="I86" s="16">
        <f t="shared" si="22"/>
        <v>8642.3</v>
      </c>
      <c r="J86" s="16">
        <f t="shared" si="22"/>
        <v>1406.9</v>
      </c>
      <c r="K86" s="16">
        <f t="shared" si="17"/>
        <v>17.640078640640358</v>
      </c>
      <c r="L86" s="16">
        <v>0</v>
      </c>
      <c r="M86" s="16">
        <f t="shared" si="18"/>
        <v>20.3760550761541</v>
      </c>
      <c r="N86" s="16">
        <f t="shared" si="18"/>
        <v>9.666758279510788</v>
      </c>
      <c r="O86" s="17"/>
      <c r="P86" s="18"/>
    </row>
    <row r="87" spans="1:16" ht="191.25" customHeight="1">
      <c r="A87" s="104"/>
      <c r="B87" s="20" t="s">
        <v>75</v>
      </c>
      <c r="C87" s="21">
        <f>C88</f>
        <v>56968</v>
      </c>
      <c r="D87" s="21">
        <f t="shared" si="22"/>
        <v>0</v>
      </c>
      <c r="E87" s="21">
        <f t="shared" si="22"/>
        <v>42414</v>
      </c>
      <c r="F87" s="21">
        <f t="shared" si="22"/>
        <v>14554</v>
      </c>
      <c r="G87" s="21">
        <f t="shared" si="22"/>
        <v>10049.199999999999</v>
      </c>
      <c r="H87" s="21">
        <f t="shared" si="22"/>
        <v>0</v>
      </c>
      <c r="I87" s="21">
        <f t="shared" si="22"/>
        <v>8642.3</v>
      </c>
      <c r="J87" s="21">
        <f t="shared" si="22"/>
        <v>1406.9</v>
      </c>
      <c r="K87" s="21">
        <f t="shared" si="17"/>
        <v>17.640078640640358</v>
      </c>
      <c r="L87" s="21">
        <v>0</v>
      </c>
      <c r="M87" s="21">
        <f t="shared" si="18"/>
        <v>20.3760550761541</v>
      </c>
      <c r="N87" s="21">
        <f t="shared" si="18"/>
        <v>9.666758279510788</v>
      </c>
      <c r="O87" s="53"/>
      <c r="P87" s="18"/>
    </row>
    <row r="88" spans="1:16" ht="408.75" customHeight="1">
      <c r="A88" s="104"/>
      <c r="B88" s="150" t="s">
        <v>104</v>
      </c>
      <c r="C88" s="116">
        <f>D88+E88+F88</f>
        <v>56968</v>
      </c>
      <c r="D88" s="116">
        <v>0</v>
      </c>
      <c r="E88" s="116">
        <v>42414</v>
      </c>
      <c r="F88" s="116">
        <v>14554</v>
      </c>
      <c r="G88" s="116">
        <f>H88+I88+J88</f>
        <v>10049.199999999999</v>
      </c>
      <c r="H88" s="116">
        <v>0</v>
      </c>
      <c r="I88" s="116">
        <v>8642.3</v>
      </c>
      <c r="J88" s="116">
        <v>1406.9</v>
      </c>
      <c r="K88" s="133">
        <f t="shared" si="17"/>
        <v>17.640078640640358</v>
      </c>
      <c r="L88" s="133">
        <v>0</v>
      </c>
      <c r="M88" s="133">
        <f t="shared" si="18"/>
        <v>20.3760550761541</v>
      </c>
      <c r="N88" s="133">
        <f t="shared" si="18"/>
        <v>9.666758279510788</v>
      </c>
      <c r="O88" s="184" t="s">
        <v>101</v>
      </c>
      <c r="P88" s="18"/>
    </row>
    <row r="89" spans="1:16" ht="408.75" customHeight="1">
      <c r="A89" s="104"/>
      <c r="B89" s="150"/>
      <c r="C89" s="116"/>
      <c r="D89" s="116"/>
      <c r="E89" s="116"/>
      <c r="F89" s="116"/>
      <c r="G89" s="116"/>
      <c r="H89" s="116"/>
      <c r="I89" s="116"/>
      <c r="J89" s="116"/>
      <c r="K89" s="133"/>
      <c r="L89" s="133"/>
      <c r="M89" s="133"/>
      <c r="N89" s="133"/>
      <c r="O89" s="184"/>
      <c r="P89" s="18"/>
    </row>
    <row r="90" spans="1:16" ht="40.5" customHeight="1">
      <c r="A90" s="104"/>
      <c r="B90" s="150"/>
      <c r="C90" s="116"/>
      <c r="D90" s="116"/>
      <c r="E90" s="116"/>
      <c r="F90" s="116"/>
      <c r="G90" s="116"/>
      <c r="H90" s="116"/>
      <c r="I90" s="116"/>
      <c r="J90" s="116"/>
      <c r="K90" s="133"/>
      <c r="L90" s="133"/>
      <c r="M90" s="133"/>
      <c r="N90" s="133"/>
      <c r="O90" s="184"/>
      <c r="P90" s="18"/>
    </row>
    <row r="91" spans="1:16" ht="249.75" customHeight="1">
      <c r="A91" s="92">
        <v>9</v>
      </c>
      <c r="B91" s="15" t="s">
        <v>106</v>
      </c>
      <c r="C91" s="16">
        <f>C92</f>
        <v>4988</v>
      </c>
      <c r="D91" s="16">
        <f aca="true" t="shared" si="23" ref="D91:J92">D92</f>
        <v>0</v>
      </c>
      <c r="E91" s="16">
        <f t="shared" si="23"/>
        <v>4638.8</v>
      </c>
      <c r="F91" s="16">
        <f t="shared" si="23"/>
        <v>349.2</v>
      </c>
      <c r="G91" s="16">
        <f t="shared" si="23"/>
        <v>0</v>
      </c>
      <c r="H91" s="16">
        <f t="shared" si="23"/>
        <v>0</v>
      </c>
      <c r="I91" s="16">
        <f t="shared" si="23"/>
        <v>0</v>
      </c>
      <c r="J91" s="16">
        <f t="shared" si="23"/>
        <v>0</v>
      </c>
      <c r="K91" s="16">
        <f>G91/C91*100</f>
        <v>0</v>
      </c>
      <c r="L91" s="16">
        <v>0</v>
      </c>
      <c r="M91" s="16">
        <f>I91/E91*100</f>
        <v>0</v>
      </c>
      <c r="N91" s="16">
        <v>0</v>
      </c>
      <c r="O91" s="17"/>
      <c r="P91" s="18"/>
    </row>
    <row r="92" spans="1:16" ht="241.5" customHeight="1">
      <c r="A92" s="100"/>
      <c r="B92" s="20" t="s">
        <v>76</v>
      </c>
      <c r="C92" s="21">
        <f>C93</f>
        <v>4988</v>
      </c>
      <c r="D92" s="21">
        <f t="shared" si="23"/>
        <v>0</v>
      </c>
      <c r="E92" s="21">
        <f t="shared" si="23"/>
        <v>4638.8</v>
      </c>
      <c r="F92" s="21">
        <f t="shared" si="23"/>
        <v>349.2</v>
      </c>
      <c r="G92" s="21">
        <f t="shared" si="23"/>
        <v>0</v>
      </c>
      <c r="H92" s="21">
        <f t="shared" si="23"/>
        <v>0</v>
      </c>
      <c r="I92" s="21">
        <f t="shared" si="23"/>
        <v>0</v>
      </c>
      <c r="J92" s="21">
        <f t="shared" si="23"/>
        <v>0</v>
      </c>
      <c r="K92" s="21">
        <f>G92/C92*100</f>
        <v>0</v>
      </c>
      <c r="L92" s="21">
        <v>0</v>
      </c>
      <c r="M92" s="21">
        <f>I92/E92*100</f>
        <v>0</v>
      </c>
      <c r="N92" s="21">
        <v>0</v>
      </c>
      <c r="O92" s="53"/>
      <c r="P92" s="18"/>
    </row>
    <row r="93" spans="1:16" ht="409.5" customHeight="1">
      <c r="A93" s="100"/>
      <c r="B93" s="160" t="s">
        <v>77</v>
      </c>
      <c r="C93" s="117">
        <f>D93+E93+F93</f>
        <v>4988</v>
      </c>
      <c r="D93" s="117">
        <v>0</v>
      </c>
      <c r="E93" s="117">
        <v>4638.8</v>
      </c>
      <c r="F93" s="117">
        <v>349.2</v>
      </c>
      <c r="G93" s="117">
        <f>H93+I93+J93</f>
        <v>0</v>
      </c>
      <c r="H93" s="117">
        <v>0</v>
      </c>
      <c r="I93" s="117">
        <v>0</v>
      </c>
      <c r="J93" s="117">
        <v>0</v>
      </c>
      <c r="K93" s="90">
        <f>G93/C93*100</f>
        <v>0</v>
      </c>
      <c r="L93" s="90">
        <v>0</v>
      </c>
      <c r="M93" s="90">
        <f>I93/E93*100</f>
        <v>0</v>
      </c>
      <c r="N93" s="90">
        <v>0</v>
      </c>
      <c r="O93" s="158" t="s">
        <v>126</v>
      </c>
      <c r="P93" s="18"/>
    </row>
    <row r="94" spans="1:16" ht="409.5" customHeight="1">
      <c r="A94" s="93"/>
      <c r="B94" s="162"/>
      <c r="C94" s="119"/>
      <c r="D94" s="119"/>
      <c r="E94" s="119"/>
      <c r="F94" s="119"/>
      <c r="G94" s="119"/>
      <c r="H94" s="119"/>
      <c r="I94" s="119"/>
      <c r="J94" s="119"/>
      <c r="K94" s="91"/>
      <c r="L94" s="91"/>
      <c r="M94" s="91"/>
      <c r="N94" s="91"/>
      <c r="O94" s="159"/>
      <c r="P94" s="18"/>
    </row>
    <row r="95" spans="1:16" s="89" customFormat="1" ht="136.5" customHeight="1">
      <c r="A95" s="92">
        <v>10</v>
      </c>
      <c r="B95" s="15" t="s">
        <v>71</v>
      </c>
      <c r="C95" s="86">
        <f>C96</f>
        <v>47920</v>
      </c>
      <c r="D95" s="86">
        <f aca="true" t="shared" si="24" ref="D95:J96">D96</f>
        <v>0</v>
      </c>
      <c r="E95" s="86">
        <f t="shared" si="24"/>
        <v>47920</v>
      </c>
      <c r="F95" s="86">
        <f t="shared" si="24"/>
        <v>0</v>
      </c>
      <c r="G95" s="86">
        <f t="shared" si="24"/>
        <v>0</v>
      </c>
      <c r="H95" s="86">
        <f t="shared" si="24"/>
        <v>0</v>
      </c>
      <c r="I95" s="86">
        <f t="shared" si="24"/>
        <v>0</v>
      </c>
      <c r="J95" s="86">
        <f t="shared" si="24"/>
        <v>0</v>
      </c>
      <c r="K95" s="16">
        <f>G95/C95*100</f>
        <v>0</v>
      </c>
      <c r="L95" s="16">
        <v>0</v>
      </c>
      <c r="M95" s="16">
        <f>I95/E95*100</f>
        <v>0</v>
      </c>
      <c r="N95" s="16">
        <v>0</v>
      </c>
      <c r="O95" s="87"/>
      <c r="P95" s="88"/>
    </row>
    <row r="96" spans="1:16" s="58" customFormat="1" ht="139.5" customHeight="1">
      <c r="A96" s="100"/>
      <c r="B96" s="55" t="s">
        <v>72</v>
      </c>
      <c r="C96" s="56">
        <f>C97</f>
        <v>47920</v>
      </c>
      <c r="D96" s="56">
        <f t="shared" si="24"/>
        <v>0</v>
      </c>
      <c r="E96" s="56">
        <f t="shared" si="24"/>
        <v>47920</v>
      </c>
      <c r="F96" s="56">
        <f t="shared" si="24"/>
        <v>0</v>
      </c>
      <c r="G96" s="56">
        <f t="shared" si="24"/>
        <v>0</v>
      </c>
      <c r="H96" s="56">
        <f t="shared" si="24"/>
        <v>0</v>
      </c>
      <c r="I96" s="56">
        <f t="shared" si="24"/>
        <v>0</v>
      </c>
      <c r="J96" s="56">
        <f t="shared" si="24"/>
        <v>0</v>
      </c>
      <c r="K96" s="21">
        <f>G96/C96*100</f>
        <v>0</v>
      </c>
      <c r="L96" s="21">
        <v>0</v>
      </c>
      <c r="M96" s="21">
        <f>I96/E96*100</f>
        <v>0</v>
      </c>
      <c r="N96" s="21">
        <v>0</v>
      </c>
      <c r="O96" s="57"/>
      <c r="P96" s="18"/>
    </row>
    <row r="97" spans="1:16" ht="409.5" customHeight="1">
      <c r="A97" s="100"/>
      <c r="B97" s="160" t="s">
        <v>129</v>
      </c>
      <c r="C97" s="117">
        <f>D97+E97+F97</f>
        <v>47920</v>
      </c>
      <c r="D97" s="117">
        <v>0</v>
      </c>
      <c r="E97" s="117">
        <v>47920</v>
      </c>
      <c r="F97" s="117">
        <v>0</v>
      </c>
      <c r="G97" s="117">
        <f>H97+I97+J97</f>
        <v>0</v>
      </c>
      <c r="H97" s="117">
        <v>0</v>
      </c>
      <c r="I97" s="117">
        <v>0</v>
      </c>
      <c r="J97" s="117">
        <v>0</v>
      </c>
      <c r="K97" s="90">
        <f>G97/C97*100</f>
        <v>0</v>
      </c>
      <c r="L97" s="90">
        <v>0</v>
      </c>
      <c r="M97" s="90">
        <f>I97/E97*100</f>
        <v>0</v>
      </c>
      <c r="N97" s="90">
        <v>0</v>
      </c>
      <c r="O97" s="185" t="s">
        <v>128</v>
      </c>
      <c r="P97" s="18"/>
    </row>
    <row r="98" spans="1:16" ht="409.5" customHeight="1">
      <c r="A98" s="100"/>
      <c r="B98" s="161"/>
      <c r="C98" s="118"/>
      <c r="D98" s="118"/>
      <c r="E98" s="118"/>
      <c r="F98" s="118"/>
      <c r="G98" s="118"/>
      <c r="H98" s="118"/>
      <c r="I98" s="118"/>
      <c r="J98" s="118"/>
      <c r="K98" s="128"/>
      <c r="L98" s="128"/>
      <c r="M98" s="128"/>
      <c r="N98" s="128"/>
      <c r="O98" s="186"/>
      <c r="P98" s="18"/>
    </row>
    <row r="99" spans="1:16" ht="409.5" customHeight="1">
      <c r="A99" s="100"/>
      <c r="B99" s="161"/>
      <c r="C99" s="118"/>
      <c r="D99" s="118"/>
      <c r="E99" s="118"/>
      <c r="F99" s="118"/>
      <c r="G99" s="118"/>
      <c r="H99" s="118"/>
      <c r="I99" s="118"/>
      <c r="J99" s="118"/>
      <c r="K99" s="128"/>
      <c r="L99" s="128"/>
      <c r="M99" s="128"/>
      <c r="N99" s="128"/>
      <c r="O99" s="186"/>
      <c r="P99" s="18"/>
    </row>
    <row r="100" spans="1:16" ht="113.25" customHeight="1">
      <c r="A100" s="100"/>
      <c r="B100" s="162"/>
      <c r="C100" s="119"/>
      <c r="D100" s="119"/>
      <c r="E100" s="119"/>
      <c r="F100" s="119"/>
      <c r="G100" s="119"/>
      <c r="H100" s="119"/>
      <c r="I100" s="119"/>
      <c r="J100" s="119"/>
      <c r="K100" s="91"/>
      <c r="L100" s="91"/>
      <c r="M100" s="91"/>
      <c r="N100" s="91"/>
      <c r="O100" s="187"/>
      <c r="P100" s="18"/>
    </row>
    <row r="101" spans="1:16" ht="200.25" customHeight="1">
      <c r="A101" s="92">
        <v>11</v>
      </c>
      <c r="B101" s="15" t="s">
        <v>36</v>
      </c>
      <c r="C101" s="16">
        <f>C102</f>
        <v>2800</v>
      </c>
      <c r="D101" s="16">
        <f aca="true" t="shared" si="25" ref="D101:J102">D102</f>
        <v>0</v>
      </c>
      <c r="E101" s="16">
        <f t="shared" si="25"/>
        <v>2604</v>
      </c>
      <c r="F101" s="16">
        <f t="shared" si="25"/>
        <v>196</v>
      </c>
      <c r="G101" s="16">
        <f t="shared" si="25"/>
        <v>0</v>
      </c>
      <c r="H101" s="16">
        <f t="shared" si="25"/>
        <v>0</v>
      </c>
      <c r="I101" s="16">
        <f t="shared" si="25"/>
        <v>0</v>
      </c>
      <c r="J101" s="16">
        <f t="shared" si="25"/>
        <v>0</v>
      </c>
      <c r="K101" s="16">
        <f>G101/C101*100</f>
        <v>0</v>
      </c>
      <c r="L101" s="16">
        <v>0</v>
      </c>
      <c r="M101" s="16">
        <f>I101/E101*100</f>
        <v>0</v>
      </c>
      <c r="N101" s="16">
        <v>0</v>
      </c>
      <c r="O101" s="17"/>
      <c r="P101" s="18"/>
    </row>
    <row r="102" spans="1:16" ht="169.5" customHeight="1">
      <c r="A102" s="100"/>
      <c r="B102" s="20" t="s">
        <v>73</v>
      </c>
      <c r="C102" s="21">
        <f>C103</f>
        <v>2800</v>
      </c>
      <c r="D102" s="21">
        <f t="shared" si="25"/>
        <v>0</v>
      </c>
      <c r="E102" s="21">
        <f t="shared" si="25"/>
        <v>2604</v>
      </c>
      <c r="F102" s="21">
        <f t="shared" si="25"/>
        <v>196</v>
      </c>
      <c r="G102" s="21">
        <f t="shared" si="25"/>
        <v>0</v>
      </c>
      <c r="H102" s="21">
        <f t="shared" si="25"/>
        <v>0</v>
      </c>
      <c r="I102" s="21">
        <f t="shared" si="25"/>
        <v>0</v>
      </c>
      <c r="J102" s="21">
        <f t="shared" si="25"/>
        <v>0</v>
      </c>
      <c r="K102" s="21">
        <f>G102/C102*100</f>
        <v>0</v>
      </c>
      <c r="L102" s="21">
        <v>0</v>
      </c>
      <c r="M102" s="21">
        <f>I102/E102*100</f>
        <v>0</v>
      </c>
      <c r="N102" s="21">
        <v>0</v>
      </c>
      <c r="O102" s="53"/>
      <c r="P102" s="18"/>
    </row>
    <row r="103" spans="1:16" ht="408.75" customHeight="1">
      <c r="A103" s="100"/>
      <c r="B103" s="170" t="s">
        <v>102</v>
      </c>
      <c r="C103" s="151">
        <f>D103+E103+F103</f>
        <v>2800</v>
      </c>
      <c r="D103" s="151">
        <v>0</v>
      </c>
      <c r="E103" s="151">
        <v>2604</v>
      </c>
      <c r="F103" s="151">
        <v>196</v>
      </c>
      <c r="G103" s="151">
        <f>H103+I103+J103</f>
        <v>0</v>
      </c>
      <c r="H103" s="151">
        <v>0</v>
      </c>
      <c r="I103" s="151">
        <v>0</v>
      </c>
      <c r="J103" s="151">
        <v>0</v>
      </c>
      <c r="K103" s="90">
        <f>G103/C103*100</f>
        <v>0</v>
      </c>
      <c r="L103" s="90">
        <v>0</v>
      </c>
      <c r="M103" s="90">
        <f>I103/E103*100</f>
        <v>0</v>
      </c>
      <c r="N103" s="90">
        <v>0</v>
      </c>
      <c r="O103" s="108" t="s">
        <v>103</v>
      </c>
      <c r="P103" s="18"/>
    </row>
    <row r="104" spans="1:16" ht="408.75" customHeight="1">
      <c r="A104" s="100"/>
      <c r="B104" s="171"/>
      <c r="C104" s="173"/>
      <c r="D104" s="173"/>
      <c r="E104" s="173"/>
      <c r="F104" s="173"/>
      <c r="G104" s="173"/>
      <c r="H104" s="173"/>
      <c r="I104" s="173"/>
      <c r="J104" s="173"/>
      <c r="K104" s="128"/>
      <c r="L104" s="128"/>
      <c r="M104" s="128"/>
      <c r="N104" s="128"/>
      <c r="O104" s="130"/>
      <c r="P104" s="18"/>
    </row>
    <row r="105" spans="1:16" ht="92.25" customHeight="1">
      <c r="A105" s="93"/>
      <c r="B105" s="172"/>
      <c r="C105" s="152"/>
      <c r="D105" s="152"/>
      <c r="E105" s="152"/>
      <c r="F105" s="152"/>
      <c r="G105" s="152"/>
      <c r="H105" s="152"/>
      <c r="I105" s="152"/>
      <c r="J105" s="152"/>
      <c r="K105" s="91"/>
      <c r="L105" s="91"/>
      <c r="M105" s="91"/>
      <c r="N105" s="91"/>
      <c r="O105" s="109"/>
      <c r="P105" s="18"/>
    </row>
    <row r="106" spans="1:16" ht="156" customHeight="1">
      <c r="A106" s="92">
        <v>12</v>
      </c>
      <c r="B106" s="15" t="s">
        <v>110</v>
      </c>
      <c r="C106" s="16">
        <f>C107</f>
        <v>9493.4</v>
      </c>
      <c r="D106" s="16">
        <f aca="true" t="shared" si="26" ref="D106:J107">D107</f>
        <v>0</v>
      </c>
      <c r="E106" s="16">
        <f t="shared" si="26"/>
        <v>8164.3</v>
      </c>
      <c r="F106" s="16">
        <f t="shared" si="26"/>
        <v>1329.1</v>
      </c>
      <c r="G106" s="16">
        <f t="shared" si="26"/>
        <v>0</v>
      </c>
      <c r="H106" s="16">
        <f t="shared" si="26"/>
        <v>0</v>
      </c>
      <c r="I106" s="16">
        <f t="shared" si="26"/>
        <v>0</v>
      </c>
      <c r="J106" s="16">
        <f t="shared" si="26"/>
        <v>0</v>
      </c>
      <c r="K106" s="16">
        <f>G106/C106*100</f>
        <v>0</v>
      </c>
      <c r="L106" s="16">
        <v>0</v>
      </c>
      <c r="M106" s="16">
        <f>I106/E106*100</f>
        <v>0</v>
      </c>
      <c r="N106" s="16">
        <v>0</v>
      </c>
      <c r="O106" s="17"/>
      <c r="P106" s="18"/>
    </row>
    <row r="107" spans="1:16" ht="134.25" customHeight="1">
      <c r="A107" s="100"/>
      <c r="B107" s="20" t="s">
        <v>78</v>
      </c>
      <c r="C107" s="21">
        <f>C108</f>
        <v>9493.4</v>
      </c>
      <c r="D107" s="21">
        <f t="shared" si="26"/>
        <v>0</v>
      </c>
      <c r="E107" s="21">
        <f t="shared" si="26"/>
        <v>8164.3</v>
      </c>
      <c r="F107" s="21">
        <f t="shared" si="26"/>
        <v>1329.1</v>
      </c>
      <c r="G107" s="21">
        <f t="shared" si="26"/>
        <v>0</v>
      </c>
      <c r="H107" s="21">
        <f t="shared" si="26"/>
        <v>0</v>
      </c>
      <c r="I107" s="21">
        <f t="shared" si="26"/>
        <v>0</v>
      </c>
      <c r="J107" s="21">
        <f t="shared" si="26"/>
        <v>0</v>
      </c>
      <c r="K107" s="21">
        <f>G107/C107*100</f>
        <v>0</v>
      </c>
      <c r="L107" s="21">
        <v>0</v>
      </c>
      <c r="M107" s="21">
        <f>I107/E107*100</f>
        <v>0</v>
      </c>
      <c r="N107" s="21">
        <v>0</v>
      </c>
      <c r="O107" s="53"/>
      <c r="P107" s="18"/>
    </row>
    <row r="108" spans="1:16" s="46" customFormat="1" ht="409.5" customHeight="1">
      <c r="A108" s="100"/>
      <c r="B108" s="170" t="s">
        <v>79</v>
      </c>
      <c r="C108" s="151">
        <f>D108+E108+F108</f>
        <v>9493.4</v>
      </c>
      <c r="D108" s="151">
        <v>0</v>
      </c>
      <c r="E108" s="151">
        <v>8164.3</v>
      </c>
      <c r="F108" s="151">
        <v>1329.1</v>
      </c>
      <c r="G108" s="151">
        <f>H108+I108+J108</f>
        <v>0</v>
      </c>
      <c r="H108" s="151">
        <v>0</v>
      </c>
      <c r="I108" s="151">
        <v>0</v>
      </c>
      <c r="J108" s="151">
        <v>0</v>
      </c>
      <c r="K108" s="90">
        <f>G108/C108*100</f>
        <v>0</v>
      </c>
      <c r="L108" s="90">
        <v>0</v>
      </c>
      <c r="M108" s="90">
        <f>I108/E108*100</f>
        <v>0</v>
      </c>
      <c r="N108" s="90">
        <v>0</v>
      </c>
      <c r="O108" s="135" t="s">
        <v>127</v>
      </c>
      <c r="P108" s="18"/>
    </row>
    <row r="109" spans="1:16" s="46" customFormat="1" ht="99" customHeight="1">
      <c r="A109" s="93"/>
      <c r="B109" s="172"/>
      <c r="C109" s="152"/>
      <c r="D109" s="152"/>
      <c r="E109" s="152"/>
      <c r="F109" s="152"/>
      <c r="G109" s="152"/>
      <c r="H109" s="152"/>
      <c r="I109" s="152"/>
      <c r="J109" s="152"/>
      <c r="K109" s="91"/>
      <c r="L109" s="91"/>
      <c r="M109" s="91"/>
      <c r="N109" s="91"/>
      <c r="O109" s="135"/>
      <c r="P109" s="18"/>
    </row>
    <row r="110" spans="1:16" ht="92.25" customHeight="1">
      <c r="A110" s="45"/>
      <c r="B110" s="59" t="s">
        <v>25</v>
      </c>
      <c r="C110" s="60">
        <f aca="true" t="shared" si="27" ref="C110:J110">C8+C33+C40+C50+C61+C69+C76+C86+C91+C95+C101+C106</f>
        <v>1566636.4</v>
      </c>
      <c r="D110" s="60">
        <f t="shared" si="27"/>
        <v>185308.19999999998</v>
      </c>
      <c r="E110" s="60">
        <f t="shared" si="27"/>
        <v>1344671.3000000003</v>
      </c>
      <c r="F110" s="60">
        <f t="shared" si="27"/>
        <v>36656.9</v>
      </c>
      <c r="G110" s="60">
        <f t="shared" si="27"/>
        <v>287901.60000000003</v>
      </c>
      <c r="H110" s="60">
        <f t="shared" si="27"/>
        <v>32615.5</v>
      </c>
      <c r="I110" s="60">
        <f t="shared" si="27"/>
        <v>247771.7</v>
      </c>
      <c r="J110" s="60">
        <f t="shared" si="27"/>
        <v>7514.4</v>
      </c>
      <c r="K110" s="61">
        <f>G110/C110*100</f>
        <v>18.37705290136244</v>
      </c>
      <c r="L110" s="61">
        <f>H110/D110*100</f>
        <v>17.600678221471043</v>
      </c>
      <c r="M110" s="61">
        <f>I110/E110*100</f>
        <v>18.426190846789098</v>
      </c>
      <c r="N110" s="61">
        <f>J110/F110*100</f>
        <v>20.4992784441674</v>
      </c>
      <c r="P110" s="18"/>
    </row>
    <row r="111" spans="1:16" s="1" customFormat="1" ht="87.75" customHeight="1">
      <c r="A111" s="123" t="s">
        <v>28</v>
      </c>
      <c r="B111" s="124"/>
      <c r="C111" s="124"/>
      <c r="D111" s="124"/>
      <c r="E111" s="124"/>
      <c r="F111" s="124"/>
      <c r="G111" s="124"/>
      <c r="H111" s="124"/>
      <c r="I111" s="124"/>
      <c r="J111" s="124"/>
      <c r="K111" s="124"/>
      <c r="L111" s="124"/>
      <c r="M111" s="124"/>
      <c r="N111" s="124"/>
      <c r="O111" s="124"/>
      <c r="P111" s="18"/>
    </row>
    <row r="112" spans="1:16" s="1" customFormat="1" ht="165" customHeight="1">
      <c r="A112" s="92">
        <v>1</v>
      </c>
      <c r="B112" s="24" t="s">
        <v>8</v>
      </c>
      <c r="C112" s="25">
        <f>C113</f>
        <v>26904.3</v>
      </c>
      <c r="D112" s="25">
        <f aca="true" t="shared" si="28" ref="D112:J112">D113</f>
        <v>2340</v>
      </c>
      <c r="E112" s="25">
        <f t="shared" si="28"/>
        <v>22546.2</v>
      </c>
      <c r="F112" s="25">
        <f t="shared" si="28"/>
        <v>2018.1</v>
      </c>
      <c r="G112" s="25">
        <f t="shared" si="28"/>
        <v>0</v>
      </c>
      <c r="H112" s="25">
        <f t="shared" si="28"/>
        <v>0</v>
      </c>
      <c r="I112" s="25">
        <f t="shared" si="28"/>
        <v>0</v>
      </c>
      <c r="J112" s="25">
        <f t="shared" si="28"/>
        <v>0</v>
      </c>
      <c r="K112" s="25">
        <f>G112/C112*100</f>
        <v>0</v>
      </c>
      <c r="L112" s="25">
        <f aca="true" t="shared" si="29" ref="K112:N116">H112/D112*100</f>
        <v>0</v>
      </c>
      <c r="M112" s="25">
        <f t="shared" si="29"/>
        <v>0</v>
      </c>
      <c r="N112" s="25">
        <f t="shared" si="29"/>
        <v>0</v>
      </c>
      <c r="O112" s="26"/>
      <c r="P112" s="18"/>
    </row>
    <row r="113" spans="1:16" s="1" customFormat="1" ht="117.75" customHeight="1">
      <c r="A113" s="100"/>
      <c r="B113" s="20" t="s">
        <v>29</v>
      </c>
      <c r="C113" s="21">
        <f>C114+C121</f>
        <v>26904.3</v>
      </c>
      <c r="D113" s="21">
        <f aca="true" t="shared" si="30" ref="D113:I113">D114+D121</f>
        <v>2340</v>
      </c>
      <c r="E113" s="21">
        <f t="shared" si="30"/>
        <v>22546.2</v>
      </c>
      <c r="F113" s="21">
        <f t="shared" si="30"/>
        <v>2018.1</v>
      </c>
      <c r="G113" s="21">
        <f t="shared" si="30"/>
        <v>0</v>
      </c>
      <c r="H113" s="21">
        <f t="shared" si="30"/>
        <v>0</v>
      </c>
      <c r="I113" s="21">
        <f t="shared" si="30"/>
        <v>0</v>
      </c>
      <c r="J113" s="21">
        <f>J114+J121</f>
        <v>0</v>
      </c>
      <c r="K113" s="21">
        <f t="shared" si="29"/>
        <v>0</v>
      </c>
      <c r="L113" s="21">
        <f t="shared" si="29"/>
        <v>0</v>
      </c>
      <c r="M113" s="21">
        <f t="shared" si="29"/>
        <v>0</v>
      </c>
      <c r="N113" s="21">
        <f t="shared" si="29"/>
        <v>0</v>
      </c>
      <c r="O113" s="22"/>
      <c r="P113" s="18"/>
    </row>
    <row r="114" spans="1:16" s="1" customFormat="1" ht="408.75" customHeight="1">
      <c r="A114" s="100"/>
      <c r="B114" s="153" t="s">
        <v>57</v>
      </c>
      <c r="C114" s="98">
        <f>C116</f>
        <v>3370.8</v>
      </c>
      <c r="D114" s="98">
        <f aca="true" t="shared" si="31" ref="D114:I114">D116</f>
        <v>2340</v>
      </c>
      <c r="E114" s="98">
        <f t="shared" si="31"/>
        <v>660</v>
      </c>
      <c r="F114" s="98">
        <f t="shared" si="31"/>
        <v>370.8</v>
      </c>
      <c r="G114" s="98">
        <f t="shared" si="31"/>
        <v>0</v>
      </c>
      <c r="H114" s="98">
        <f t="shared" si="31"/>
        <v>0</v>
      </c>
      <c r="I114" s="98">
        <f t="shared" si="31"/>
        <v>0</v>
      </c>
      <c r="J114" s="98">
        <f>J116</f>
        <v>0</v>
      </c>
      <c r="K114" s="90">
        <f>G114/C114*100</f>
        <v>0</v>
      </c>
      <c r="L114" s="90">
        <f t="shared" si="29"/>
        <v>0</v>
      </c>
      <c r="M114" s="90">
        <f t="shared" si="29"/>
        <v>0</v>
      </c>
      <c r="N114" s="90">
        <f t="shared" si="29"/>
        <v>0</v>
      </c>
      <c r="O114" s="92"/>
      <c r="P114" s="18"/>
    </row>
    <row r="115" spans="1:16" s="1" customFormat="1" ht="87" customHeight="1">
      <c r="A115" s="100"/>
      <c r="B115" s="154"/>
      <c r="C115" s="99"/>
      <c r="D115" s="99"/>
      <c r="E115" s="99"/>
      <c r="F115" s="99"/>
      <c r="G115" s="99"/>
      <c r="H115" s="99"/>
      <c r="I115" s="99"/>
      <c r="J115" s="99"/>
      <c r="K115" s="91"/>
      <c r="L115" s="91"/>
      <c r="M115" s="91"/>
      <c r="N115" s="91"/>
      <c r="O115" s="93"/>
      <c r="P115" s="18"/>
    </row>
    <row r="116" spans="1:16" s="1" customFormat="1" ht="409.5" customHeight="1">
      <c r="A116" s="100"/>
      <c r="B116" s="96" t="s">
        <v>68</v>
      </c>
      <c r="C116" s="98">
        <f>D116+E116+F116</f>
        <v>3370.8</v>
      </c>
      <c r="D116" s="94">
        <v>2340</v>
      </c>
      <c r="E116" s="94">
        <v>660</v>
      </c>
      <c r="F116" s="94">
        <v>370.8</v>
      </c>
      <c r="G116" s="98">
        <f>H116+I116+J116</f>
        <v>0</v>
      </c>
      <c r="H116" s="94">
        <v>0</v>
      </c>
      <c r="I116" s="94">
        <v>0</v>
      </c>
      <c r="J116" s="94">
        <v>0</v>
      </c>
      <c r="K116" s="90">
        <f>G116/C116*100</f>
        <v>0</v>
      </c>
      <c r="L116" s="90">
        <f t="shared" si="29"/>
        <v>0</v>
      </c>
      <c r="M116" s="90">
        <f t="shared" si="29"/>
        <v>0</v>
      </c>
      <c r="N116" s="90">
        <f t="shared" si="29"/>
        <v>0</v>
      </c>
      <c r="O116" s="92" t="s">
        <v>133</v>
      </c>
      <c r="P116" s="18"/>
    </row>
    <row r="117" spans="1:16" s="1" customFormat="1" ht="409.5" customHeight="1">
      <c r="A117" s="100"/>
      <c r="B117" s="114"/>
      <c r="C117" s="112"/>
      <c r="D117" s="113"/>
      <c r="E117" s="113"/>
      <c r="F117" s="113"/>
      <c r="G117" s="112"/>
      <c r="H117" s="113"/>
      <c r="I117" s="113"/>
      <c r="J117" s="113"/>
      <c r="K117" s="128"/>
      <c r="L117" s="128"/>
      <c r="M117" s="128"/>
      <c r="N117" s="128"/>
      <c r="O117" s="100"/>
      <c r="P117" s="18"/>
    </row>
    <row r="118" spans="1:16" s="1" customFormat="1" ht="406.5" customHeight="1">
      <c r="A118" s="100"/>
      <c r="B118" s="114"/>
      <c r="C118" s="112"/>
      <c r="D118" s="113"/>
      <c r="E118" s="113"/>
      <c r="F118" s="113"/>
      <c r="G118" s="112"/>
      <c r="H118" s="113"/>
      <c r="I118" s="113"/>
      <c r="J118" s="113"/>
      <c r="K118" s="128"/>
      <c r="L118" s="128"/>
      <c r="M118" s="128"/>
      <c r="N118" s="128"/>
      <c r="O118" s="100"/>
      <c r="P118" s="18"/>
    </row>
    <row r="119" spans="1:16" s="1" customFormat="1" ht="406.5" customHeight="1">
      <c r="A119" s="100"/>
      <c r="B119" s="114"/>
      <c r="C119" s="112"/>
      <c r="D119" s="113"/>
      <c r="E119" s="113"/>
      <c r="F119" s="113"/>
      <c r="G119" s="112"/>
      <c r="H119" s="113"/>
      <c r="I119" s="113"/>
      <c r="J119" s="113"/>
      <c r="K119" s="128"/>
      <c r="L119" s="128"/>
      <c r="M119" s="128"/>
      <c r="N119" s="128"/>
      <c r="O119" s="100"/>
      <c r="P119" s="18"/>
    </row>
    <row r="120" spans="1:16" s="1" customFormat="1" ht="132" customHeight="1">
      <c r="A120" s="100"/>
      <c r="B120" s="97"/>
      <c r="C120" s="99"/>
      <c r="D120" s="95"/>
      <c r="E120" s="95"/>
      <c r="F120" s="95"/>
      <c r="G120" s="99"/>
      <c r="H120" s="95"/>
      <c r="I120" s="95"/>
      <c r="J120" s="95"/>
      <c r="K120" s="91"/>
      <c r="L120" s="91"/>
      <c r="M120" s="91"/>
      <c r="N120" s="91"/>
      <c r="O120" s="93"/>
      <c r="P120" s="18"/>
    </row>
    <row r="121" spans="1:16" s="1" customFormat="1" ht="409.5" customHeight="1">
      <c r="A121" s="100"/>
      <c r="B121" s="153" t="s">
        <v>67</v>
      </c>
      <c r="C121" s="98">
        <f>C123</f>
        <v>23533.5</v>
      </c>
      <c r="D121" s="98">
        <f aca="true" t="shared" si="32" ref="D121:J121">D123</f>
        <v>0</v>
      </c>
      <c r="E121" s="98">
        <f t="shared" si="32"/>
        <v>21886.2</v>
      </c>
      <c r="F121" s="98">
        <f t="shared" si="32"/>
        <v>1647.3</v>
      </c>
      <c r="G121" s="98">
        <f t="shared" si="32"/>
        <v>0</v>
      </c>
      <c r="H121" s="98">
        <f t="shared" si="32"/>
        <v>0</v>
      </c>
      <c r="I121" s="98">
        <f t="shared" si="32"/>
        <v>0</v>
      </c>
      <c r="J121" s="98">
        <f t="shared" si="32"/>
        <v>0</v>
      </c>
      <c r="K121" s="98">
        <v>100</v>
      </c>
      <c r="L121" s="90">
        <v>0</v>
      </c>
      <c r="M121" s="90">
        <f>I121/E121*100</f>
        <v>0</v>
      </c>
      <c r="N121" s="90">
        <f>J121/F121*100</f>
        <v>0</v>
      </c>
      <c r="O121" s="92"/>
      <c r="P121" s="18"/>
    </row>
    <row r="122" spans="1:16" s="1" customFormat="1" ht="395.25" customHeight="1">
      <c r="A122" s="100"/>
      <c r="B122" s="154"/>
      <c r="C122" s="99"/>
      <c r="D122" s="99"/>
      <c r="E122" s="99"/>
      <c r="F122" s="99"/>
      <c r="G122" s="99"/>
      <c r="H122" s="99"/>
      <c r="I122" s="99"/>
      <c r="J122" s="99"/>
      <c r="K122" s="99"/>
      <c r="L122" s="91"/>
      <c r="M122" s="91"/>
      <c r="N122" s="91"/>
      <c r="O122" s="93"/>
      <c r="P122" s="18"/>
    </row>
    <row r="123" spans="1:16" s="1" customFormat="1" ht="409.5" customHeight="1">
      <c r="A123" s="100"/>
      <c r="B123" s="96" t="s">
        <v>16</v>
      </c>
      <c r="C123" s="98">
        <f>D123+E123+F123</f>
        <v>23533.5</v>
      </c>
      <c r="D123" s="94">
        <v>0</v>
      </c>
      <c r="E123" s="94">
        <v>21886.2</v>
      </c>
      <c r="F123" s="94">
        <v>1647.3</v>
      </c>
      <c r="G123" s="98">
        <f>H123+I123+J123</f>
        <v>0</v>
      </c>
      <c r="H123" s="94">
        <v>0</v>
      </c>
      <c r="I123" s="94">
        <v>0</v>
      </c>
      <c r="J123" s="94">
        <v>0</v>
      </c>
      <c r="K123" s="90">
        <f>G123/C123*100</f>
        <v>0</v>
      </c>
      <c r="L123" s="90">
        <v>0</v>
      </c>
      <c r="M123" s="90">
        <f>I123/E123*100</f>
        <v>0</v>
      </c>
      <c r="N123" s="90">
        <f>J123/F123*100</f>
        <v>0</v>
      </c>
      <c r="O123" s="108" t="s">
        <v>130</v>
      </c>
      <c r="P123" s="18"/>
    </row>
    <row r="124" spans="1:16" s="1" customFormat="1" ht="409.5" customHeight="1">
      <c r="A124" s="100"/>
      <c r="B124" s="114"/>
      <c r="C124" s="112"/>
      <c r="D124" s="113"/>
      <c r="E124" s="113"/>
      <c r="F124" s="113"/>
      <c r="G124" s="112"/>
      <c r="H124" s="113"/>
      <c r="I124" s="113"/>
      <c r="J124" s="113"/>
      <c r="K124" s="128"/>
      <c r="L124" s="128"/>
      <c r="M124" s="128"/>
      <c r="N124" s="128"/>
      <c r="O124" s="130"/>
      <c r="P124" s="18"/>
    </row>
    <row r="125" spans="1:16" s="1" customFormat="1" ht="183.75" customHeight="1">
      <c r="A125" s="93"/>
      <c r="B125" s="97"/>
      <c r="C125" s="99"/>
      <c r="D125" s="95"/>
      <c r="E125" s="95"/>
      <c r="F125" s="95"/>
      <c r="G125" s="99"/>
      <c r="H125" s="95"/>
      <c r="I125" s="95"/>
      <c r="J125" s="95"/>
      <c r="K125" s="91"/>
      <c r="L125" s="91"/>
      <c r="M125" s="91"/>
      <c r="N125" s="91"/>
      <c r="O125" s="109"/>
      <c r="P125" s="18"/>
    </row>
    <row r="126" spans="1:16" s="65" customFormat="1" ht="283.5" customHeight="1">
      <c r="A126" s="92">
        <v>2</v>
      </c>
      <c r="B126" s="24" t="s">
        <v>6</v>
      </c>
      <c r="C126" s="63">
        <f>C127</f>
        <v>4044.3999999999996</v>
      </c>
      <c r="D126" s="63">
        <f aca="true" t="shared" si="33" ref="D126:J127">D127</f>
        <v>0</v>
      </c>
      <c r="E126" s="63">
        <f t="shared" si="33"/>
        <v>2668.3999999999996</v>
      </c>
      <c r="F126" s="63">
        <f t="shared" si="33"/>
        <v>1376</v>
      </c>
      <c r="G126" s="63">
        <f t="shared" si="33"/>
        <v>0</v>
      </c>
      <c r="H126" s="63">
        <f t="shared" si="33"/>
        <v>0</v>
      </c>
      <c r="I126" s="63">
        <f t="shared" si="33"/>
        <v>0</v>
      </c>
      <c r="J126" s="63">
        <f t="shared" si="33"/>
        <v>0</v>
      </c>
      <c r="K126" s="25">
        <f>G126/C126*100</f>
        <v>0</v>
      </c>
      <c r="L126" s="25">
        <v>0</v>
      </c>
      <c r="M126" s="25">
        <f aca="true" t="shared" si="34" ref="M126:N129">I126/E126*100</f>
        <v>0</v>
      </c>
      <c r="N126" s="25">
        <f t="shared" si="34"/>
        <v>0</v>
      </c>
      <c r="O126" s="64"/>
      <c r="P126" s="18"/>
    </row>
    <row r="127" spans="1:17" s="65" customFormat="1" ht="159.75" customHeight="1">
      <c r="A127" s="100"/>
      <c r="B127" s="20" t="s">
        <v>52</v>
      </c>
      <c r="C127" s="21">
        <f>C128</f>
        <v>4044.3999999999996</v>
      </c>
      <c r="D127" s="21">
        <f t="shared" si="33"/>
        <v>0</v>
      </c>
      <c r="E127" s="21">
        <f t="shared" si="33"/>
        <v>2668.3999999999996</v>
      </c>
      <c r="F127" s="21">
        <f t="shared" si="33"/>
        <v>1376</v>
      </c>
      <c r="G127" s="21">
        <f t="shared" si="33"/>
        <v>0</v>
      </c>
      <c r="H127" s="21">
        <f t="shared" si="33"/>
        <v>0</v>
      </c>
      <c r="I127" s="21">
        <f t="shared" si="33"/>
        <v>0</v>
      </c>
      <c r="J127" s="21">
        <f t="shared" si="33"/>
        <v>0</v>
      </c>
      <c r="K127" s="21">
        <f>G127/C127*100</f>
        <v>0</v>
      </c>
      <c r="L127" s="21">
        <v>0</v>
      </c>
      <c r="M127" s="21">
        <f t="shared" si="34"/>
        <v>0</v>
      </c>
      <c r="N127" s="21">
        <f t="shared" si="34"/>
        <v>0</v>
      </c>
      <c r="O127" s="22"/>
      <c r="P127" s="18"/>
      <c r="Q127" s="66"/>
    </row>
    <row r="128" spans="1:16" s="1" customFormat="1" ht="408" customHeight="1">
      <c r="A128" s="100"/>
      <c r="B128" s="67" t="s">
        <v>53</v>
      </c>
      <c r="C128" s="68">
        <f>C129+C131</f>
        <v>4044.3999999999996</v>
      </c>
      <c r="D128" s="68">
        <f aca="true" t="shared" si="35" ref="D128:J128">D129+D131</f>
        <v>0</v>
      </c>
      <c r="E128" s="68">
        <f t="shared" si="35"/>
        <v>2668.3999999999996</v>
      </c>
      <c r="F128" s="68">
        <f t="shared" si="35"/>
        <v>1376</v>
      </c>
      <c r="G128" s="68">
        <f t="shared" si="35"/>
        <v>0</v>
      </c>
      <c r="H128" s="68">
        <f t="shared" si="35"/>
        <v>0</v>
      </c>
      <c r="I128" s="68">
        <f t="shared" si="35"/>
        <v>0</v>
      </c>
      <c r="J128" s="68">
        <f t="shared" si="35"/>
        <v>0</v>
      </c>
      <c r="K128" s="84">
        <f>G128/C128*100</f>
        <v>0</v>
      </c>
      <c r="L128" s="84">
        <v>0</v>
      </c>
      <c r="M128" s="84">
        <f t="shared" si="34"/>
        <v>0</v>
      </c>
      <c r="N128" s="84">
        <f t="shared" si="34"/>
        <v>0</v>
      </c>
      <c r="O128" s="69"/>
      <c r="P128" s="18"/>
    </row>
    <row r="129" spans="1:16" s="1" customFormat="1" ht="409.5" customHeight="1">
      <c r="A129" s="100"/>
      <c r="B129" s="153" t="s">
        <v>7</v>
      </c>
      <c r="C129" s="163">
        <f>D129+E129+F129</f>
        <v>2588.3999999999996</v>
      </c>
      <c r="D129" s="182">
        <v>0</v>
      </c>
      <c r="E129" s="182">
        <v>1612.6</v>
      </c>
      <c r="F129" s="182">
        <v>975.8</v>
      </c>
      <c r="G129" s="182">
        <f>H129+I129+J129</f>
        <v>0</v>
      </c>
      <c r="H129" s="182">
        <v>0</v>
      </c>
      <c r="I129" s="182">
        <v>0</v>
      </c>
      <c r="J129" s="182">
        <v>0</v>
      </c>
      <c r="K129" s="90">
        <f>G129/C129*100</f>
        <v>0</v>
      </c>
      <c r="L129" s="90">
        <v>0</v>
      </c>
      <c r="M129" s="90">
        <f t="shared" si="34"/>
        <v>0</v>
      </c>
      <c r="N129" s="90">
        <f t="shared" si="34"/>
        <v>0</v>
      </c>
      <c r="O129" s="110" t="s">
        <v>134</v>
      </c>
      <c r="P129" s="18"/>
    </row>
    <row r="130" spans="1:16" s="1" customFormat="1" ht="229.5" customHeight="1">
      <c r="A130" s="100"/>
      <c r="B130" s="154"/>
      <c r="C130" s="165"/>
      <c r="D130" s="183"/>
      <c r="E130" s="183"/>
      <c r="F130" s="183"/>
      <c r="G130" s="183"/>
      <c r="H130" s="183"/>
      <c r="I130" s="183"/>
      <c r="J130" s="183"/>
      <c r="K130" s="91"/>
      <c r="L130" s="91"/>
      <c r="M130" s="91"/>
      <c r="N130" s="91"/>
      <c r="O130" s="111"/>
      <c r="P130" s="18"/>
    </row>
    <row r="131" spans="1:17" s="1" customFormat="1" ht="409.5" customHeight="1">
      <c r="A131" s="100"/>
      <c r="B131" s="62" t="s">
        <v>17</v>
      </c>
      <c r="C131" s="50">
        <f>D131+E131+F131</f>
        <v>1456</v>
      </c>
      <c r="D131" s="54">
        <v>0</v>
      </c>
      <c r="E131" s="54">
        <v>1055.8</v>
      </c>
      <c r="F131" s="54">
        <v>400.2</v>
      </c>
      <c r="G131" s="54">
        <f>H131+I131+J131</f>
        <v>0</v>
      </c>
      <c r="H131" s="54">
        <v>0</v>
      </c>
      <c r="I131" s="54">
        <v>0</v>
      </c>
      <c r="J131" s="54">
        <v>0</v>
      </c>
      <c r="K131" s="74">
        <f>G131/C131*100</f>
        <v>0</v>
      </c>
      <c r="L131" s="74">
        <v>0</v>
      </c>
      <c r="M131" s="74">
        <f aca="true" t="shared" si="36" ref="M131:N134">I131/E131*100</f>
        <v>0</v>
      </c>
      <c r="N131" s="74">
        <f t="shared" si="36"/>
        <v>0</v>
      </c>
      <c r="O131" s="52" t="s">
        <v>131</v>
      </c>
      <c r="P131" s="18"/>
      <c r="Q131" s="51"/>
    </row>
    <row r="132" spans="1:17" s="1" customFormat="1" ht="195.75" customHeight="1">
      <c r="A132" s="92">
        <v>3</v>
      </c>
      <c r="B132" s="24" t="s">
        <v>33</v>
      </c>
      <c r="C132" s="25">
        <f>C133</f>
        <v>971.1</v>
      </c>
      <c r="D132" s="25">
        <f aca="true" t="shared" si="37" ref="D132:J133">D133</f>
        <v>719.6</v>
      </c>
      <c r="E132" s="25">
        <f t="shared" si="37"/>
        <v>202.9</v>
      </c>
      <c r="F132" s="25">
        <f t="shared" si="37"/>
        <v>48.6</v>
      </c>
      <c r="G132" s="25">
        <f t="shared" si="37"/>
        <v>0</v>
      </c>
      <c r="H132" s="25">
        <f t="shared" si="37"/>
        <v>0</v>
      </c>
      <c r="I132" s="25">
        <f t="shared" si="37"/>
        <v>0</v>
      </c>
      <c r="J132" s="25">
        <f t="shared" si="37"/>
        <v>0</v>
      </c>
      <c r="K132" s="25">
        <f aca="true" t="shared" si="38" ref="K132:L134">G132/C132*100</f>
        <v>0</v>
      </c>
      <c r="L132" s="25">
        <f t="shared" si="38"/>
        <v>0</v>
      </c>
      <c r="M132" s="25">
        <f t="shared" si="36"/>
        <v>0</v>
      </c>
      <c r="N132" s="25">
        <f t="shared" si="36"/>
        <v>0</v>
      </c>
      <c r="O132" s="26"/>
      <c r="P132" s="18"/>
      <c r="Q132" s="51"/>
    </row>
    <row r="133" spans="1:16" s="1" customFormat="1" ht="162" customHeight="1">
      <c r="A133" s="100"/>
      <c r="B133" s="20" t="s">
        <v>66</v>
      </c>
      <c r="C133" s="21">
        <f>C134</f>
        <v>971.1</v>
      </c>
      <c r="D133" s="21">
        <f t="shared" si="37"/>
        <v>719.6</v>
      </c>
      <c r="E133" s="21">
        <f t="shared" si="37"/>
        <v>202.9</v>
      </c>
      <c r="F133" s="21">
        <f t="shared" si="37"/>
        <v>48.6</v>
      </c>
      <c r="G133" s="21">
        <f t="shared" si="37"/>
        <v>0</v>
      </c>
      <c r="H133" s="21">
        <f t="shared" si="37"/>
        <v>0</v>
      </c>
      <c r="I133" s="21">
        <f t="shared" si="37"/>
        <v>0</v>
      </c>
      <c r="J133" s="21">
        <f>J134</f>
        <v>0</v>
      </c>
      <c r="K133" s="21">
        <f t="shared" si="38"/>
        <v>0</v>
      </c>
      <c r="L133" s="21">
        <f t="shared" si="38"/>
        <v>0</v>
      </c>
      <c r="M133" s="21">
        <f t="shared" si="36"/>
        <v>0</v>
      </c>
      <c r="N133" s="21">
        <f t="shared" si="36"/>
        <v>0</v>
      </c>
      <c r="O133" s="22"/>
      <c r="P133" s="18"/>
    </row>
    <row r="134" spans="1:16" s="1" customFormat="1" ht="408.75" customHeight="1">
      <c r="A134" s="100"/>
      <c r="B134" s="144" t="s">
        <v>69</v>
      </c>
      <c r="C134" s="90">
        <f>C136</f>
        <v>971.1</v>
      </c>
      <c r="D134" s="90">
        <f aca="true" t="shared" si="39" ref="D134:J134">D136</f>
        <v>719.6</v>
      </c>
      <c r="E134" s="90">
        <f t="shared" si="39"/>
        <v>202.9</v>
      </c>
      <c r="F134" s="90">
        <f t="shared" si="39"/>
        <v>48.6</v>
      </c>
      <c r="G134" s="90">
        <f t="shared" si="39"/>
        <v>0</v>
      </c>
      <c r="H134" s="90">
        <f t="shared" si="39"/>
        <v>0</v>
      </c>
      <c r="I134" s="90">
        <f t="shared" si="39"/>
        <v>0</v>
      </c>
      <c r="J134" s="90">
        <f t="shared" si="39"/>
        <v>0</v>
      </c>
      <c r="K134" s="90">
        <f t="shared" si="38"/>
        <v>0</v>
      </c>
      <c r="L134" s="90">
        <f t="shared" si="38"/>
        <v>0</v>
      </c>
      <c r="M134" s="90">
        <f t="shared" si="36"/>
        <v>0</v>
      </c>
      <c r="N134" s="90">
        <f t="shared" si="36"/>
        <v>0</v>
      </c>
      <c r="O134" s="108"/>
      <c r="P134" s="18"/>
    </row>
    <row r="135" spans="1:16" s="1" customFormat="1" ht="387" customHeight="1">
      <c r="A135" s="100"/>
      <c r="B135" s="146"/>
      <c r="C135" s="91"/>
      <c r="D135" s="91"/>
      <c r="E135" s="91"/>
      <c r="F135" s="91"/>
      <c r="G135" s="91"/>
      <c r="H135" s="91"/>
      <c r="I135" s="91"/>
      <c r="J135" s="91"/>
      <c r="K135" s="91"/>
      <c r="L135" s="91"/>
      <c r="M135" s="91"/>
      <c r="N135" s="91"/>
      <c r="O135" s="109"/>
      <c r="P135" s="18"/>
    </row>
    <row r="136" spans="1:16" s="1" customFormat="1" ht="409.5" customHeight="1">
      <c r="A136" s="100"/>
      <c r="B136" s="144" t="s">
        <v>21</v>
      </c>
      <c r="C136" s="90">
        <f>D136+E136+F136</f>
        <v>971.1</v>
      </c>
      <c r="D136" s="142">
        <v>719.6</v>
      </c>
      <c r="E136" s="142">
        <v>202.9</v>
      </c>
      <c r="F136" s="142">
        <v>48.6</v>
      </c>
      <c r="G136" s="142">
        <f>H136+I136+J136</f>
        <v>0</v>
      </c>
      <c r="H136" s="155">
        <v>0</v>
      </c>
      <c r="I136" s="142">
        <v>0</v>
      </c>
      <c r="J136" s="142">
        <v>0</v>
      </c>
      <c r="K136" s="90">
        <f>G136/C136*100</f>
        <v>0</v>
      </c>
      <c r="L136" s="90">
        <f>H136/D136*100</f>
        <v>0</v>
      </c>
      <c r="M136" s="90">
        <f>I136/E136*100</f>
        <v>0</v>
      </c>
      <c r="N136" s="90">
        <f>J136/F136*100</f>
        <v>0</v>
      </c>
      <c r="O136" s="108" t="s">
        <v>113</v>
      </c>
      <c r="P136" s="18"/>
    </row>
    <row r="137" spans="1:16" s="1" customFormat="1" ht="87.75" customHeight="1">
      <c r="A137" s="93"/>
      <c r="B137" s="146"/>
      <c r="C137" s="91"/>
      <c r="D137" s="147"/>
      <c r="E137" s="147"/>
      <c r="F137" s="147"/>
      <c r="G137" s="147"/>
      <c r="H137" s="156"/>
      <c r="I137" s="147"/>
      <c r="J137" s="147"/>
      <c r="K137" s="91"/>
      <c r="L137" s="91"/>
      <c r="M137" s="91"/>
      <c r="N137" s="91"/>
      <c r="O137" s="109"/>
      <c r="P137" s="18"/>
    </row>
    <row r="138" spans="1:16" s="1" customFormat="1" ht="222" customHeight="1">
      <c r="A138" s="105">
        <v>4</v>
      </c>
      <c r="B138" s="24" t="s">
        <v>36</v>
      </c>
      <c r="C138" s="25">
        <f>C139</f>
        <v>4600</v>
      </c>
      <c r="D138" s="25">
        <f aca="true" t="shared" si="40" ref="D138:J139">D139</f>
        <v>0</v>
      </c>
      <c r="E138" s="25">
        <f t="shared" si="40"/>
        <v>4324</v>
      </c>
      <c r="F138" s="25">
        <f t="shared" si="40"/>
        <v>276</v>
      </c>
      <c r="G138" s="25">
        <f t="shared" si="40"/>
        <v>0</v>
      </c>
      <c r="H138" s="25">
        <f t="shared" si="40"/>
        <v>0</v>
      </c>
      <c r="I138" s="25">
        <f t="shared" si="40"/>
        <v>0</v>
      </c>
      <c r="J138" s="25">
        <f t="shared" si="40"/>
        <v>0</v>
      </c>
      <c r="K138" s="25">
        <f>G138/C138*100</f>
        <v>0</v>
      </c>
      <c r="L138" s="25">
        <v>0</v>
      </c>
      <c r="M138" s="25">
        <f aca="true" t="shared" si="41" ref="M138:N142">I138/E138*100</f>
        <v>0</v>
      </c>
      <c r="N138" s="25">
        <f t="shared" si="41"/>
        <v>0</v>
      </c>
      <c r="O138" s="26"/>
      <c r="P138" s="18"/>
    </row>
    <row r="139" spans="1:16" s="1" customFormat="1" ht="136.5" customHeight="1">
      <c r="A139" s="106"/>
      <c r="B139" s="20" t="s">
        <v>37</v>
      </c>
      <c r="C139" s="21">
        <f>C140</f>
        <v>4600</v>
      </c>
      <c r="D139" s="21">
        <f t="shared" si="40"/>
        <v>0</v>
      </c>
      <c r="E139" s="21">
        <f t="shared" si="40"/>
        <v>4324</v>
      </c>
      <c r="F139" s="21">
        <f t="shared" si="40"/>
        <v>276</v>
      </c>
      <c r="G139" s="21">
        <f t="shared" si="40"/>
        <v>0</v>
      </c>
      <c r="H139" s="21">
        <f t="shared" si="40"/>
        <v>0</v>
      </c>
      <c r="I139" s="21">
        <f t="shared" si="40"/>
        <v>0</v>
      </c>
      <c r="J139" s="21">
        <f t="shared" si="40"/>
        <v>0</v>
      </c>
      <c r="K139" s="21">
        <f>G139/C139*100</f>
        <v>0</v>
      </c>
      <c r="L139" s="21">
        <v>0</v>
      </c>
      <c r="M139" s="21">
        <f t="shared" si="41"/>
        <v>0</v>
      </c>
      <c r="N139" s="21">
        <f t="shared" si="41"/>
        <v>0</v>
      </c>
      <c r="O139" s="22"/>
      <c r="P139" s="18"/>
    </row>
    <row r="140" spans="1:16" s="1" customFormat="1" ht="408" customHeight="1">
      <c r="A140" s="106"/>
      <c r="B140" s="144" t="s">
        <v>58</v>
      </c>
      <c r="C140" s="90">
        <f aca="true" t="shared" si="42" ref="C140:J140">C142</f>
        <v>4600</v>
      </c>
      <c r="D140" s="90">
        <f>D142</f>
        <v>0</v>
      </c>
      <c r="E140" s="90">
        <f t="shared" si="42"/>
        <v>4324</v>
      </c>
      <c r="F140" s="90">
        <f t="shared" si="42"/>
        <v>276</v>
      </c>
      <c r="G140" s="90">
        <f t="shared" si="42"/>
        <v>0</v>
      </c>
      <c r="H140" s="90">
        <f t="shared" si="42"/>
        <v>0</v>
      </c>
      <c r="I140" s="90">
        <f t="shared" si="42"/>
        <v>0</v>
      </c>
      <c r="J140" s="90">
        <f t="shared" si="42"/>
        <v>0</v>
      </c>
      <c r="K140" s="90">
        <f>G140/C140*100</f>
        <v>0</v>
      </c>
      <c r="L140" s="90">
        <v>0</v>
      </c>
      <c r="M140" s="90">
        <f t="shared" si="41"/>
        <v>0</v>
      </c>
      <c r="N140" s="90">
        <f t="shared" si="41"/>
        <v>0</v>
      </c>
      <c r="O140" s="108"/>
      <c r="P140" s="18"/>
    </row>
    <row r="141" spans="1:16" s="1" customFormat="1" ht="124.5" customHeight="1">
      <c r="A141" s="106"/>
      <c r="B141" s="146"/>
      <c r="C141" s="91"/>
      <c r="D141" s="91"/>
      <c r="E141" s="91"/>
      <c r="F141" s="91"/>
      <c r="G141" s="91"/>
      <c r="H141" s="91"/>
      <c r="I141" s="91"/>
      <c r="J141" s="91"/>
      <c r="K141" s="91"/>
      <c r="L141" s="91"/>
      <c r="M141" s="91"/>
      <c r="N141" s="91"/>
      <c r="O141" s="109"/>
      <c r="P141" s="18"/>
    </row>
    <row r="142" spans="1:16" s="1" customFormat="1" ht="408.75" customHeight="1">
      <c r="A142" s="106"/>
      <c r="B142" s="144" t="s">
        <v>18</v>
      </c>
      <c r="C142" s="90">
        <f>D142+E142+F142</f>
        <v>4600</v>
      </c>
      <c r="D142" s="142">
        <v>0</v>
      </c>
      <c r="E142" s="142">
        <v>4324</v>
      </c>
      <c r="F142" s="142">
        <v>276</v>
      </c>
      <c r="G142" s="142">
        <f>H142+I142+J142</f>
        <v>0</v>
      </c>
      <c r="H142" s="155">
        <v>0</v>
      </c>
      <c r="I142" s="142">
        <v>0</v>
      </c>
      <c r="J142" s="142">
        <v>0</v>
      </c>
      <c r="K142" s="90">
        <f>G142/C142*100</f>
        <v>0</v>
      </c>
      <c r="L142" s="90">
        <v>0</v>
      </c>
      <c r="M142" s="90">
        <f t="shared" si="41"/>
        <v>0</v>
      </c>
      <c r="N142" s="90">
        <f t="shared" si="41"/>
        <v>0</v>
      </c>
      <c r="O142" s="108" t="s">
        <v>135</v>
      </c>
      <c r="P142" s="18"/>
    </row>
    <row r="143" spans="1:16" s="1" customFormat="1" ht="404.25" customHeight="1">
      <c r="A143" s="107"/>
      <c r="B143" s="146"/>
      <c r="C143" s="91"/>
      <c r="D143" s="147"/>
      <c r="E143" s="147"/>
      <c r="F143" s="147"/>
      <c r="G143" s="147"/>
      <c r="H143" s="156"/>
      <c r="I143" s="147"/>
      <c r="J143" s="147"/>
      <c r="K143" s="91"/>
      <c r="L143" s="91"/>
      <c r="M143" s="91"/>
      <c r="N143" s="91"/>
      <c r="O143" s="109"/>
      <c r="P143" s="18"/>
    </row>
    <row r="144" spans="1:16" s="1" customFormat="1" ht="192.75" customHeight="1">
      <c r="A144" s="101">
        <v>5</v>
      </c>
      <c r="B144" s="24" t="s">
        <v>9</v>
      </c>
      <c r="C144" s="25">
        <f>C145+C151</f>
        <v>100782.3</v>
      </c>
      <c r="D144" s="25">
        <f aca="true" t="shared" si="43" ref="D144:I144">D145+D151</f>
        <v>90769.5</v>
      </c>
      <c r="E144" s="25">
        <f t="shared" si="43"/>
        <v>4050.5</v>
      </c>
      <c r="F144" s="25">
        <f t="shared" si="43"/>
        <v>5962.3</v>
      </c>
      <c r="G144" s="25">
        <f t="shared" si="43"/>
        <v>2097.8</v>
      </c>
      <c r="H144" s="25">
        <f t="shared" si="43"/>
        <v>769.5</v>
      </c>
      <c r="I144" s="25">
        <f t="shared" si="43"/>
        <v>300.4</v>
      </c>
      <c r="J144" s="25">
        <f>J145+J151</f>
        <v>1027.9</v>
      </c>
      <c r="K144" s="25">
        <f aca="true" t="shared" si="44" ref="K144:K152">G144/C144*100</f>
        <v>2.0815162980007402</v>
      </c>
      <c r="L144" s="25">
        <f aca="true" t="shared" si="45" ref="L144:N152">H144/D144*100</f>
        <v>0.8477517227703137</v>
      </c>
      <c r="M144" s="25">
        <f t="shared" si="45"/>
        <v>7.41636834958647</v>
      </c>
      <c r="N144" s="25">
        <f t="shared" si="45"/>
        <v>17.239991278533452</v>
      </c>
      <c r="O144" s="26"/>
      <c r="P144" s="18"/>
    </row>
    <row r="145" spans="1:16" s="1" customFormat="1" ht="192.75" customHeight="1">
      <c r="A145" s="102"/>
      <c r="B145" s="20" t="s">
        <v>32</v>
      </c>
      <c r="C145" s="21">
        <f>C146</f>
        <v>98684.3</v>
      </c>
      <c r="D145" s="21">
        <f aca="true" t="shared" si="46" ref="D145:J145">D146</f>
        <v>90000</v>
      </c>
      <c r="E145" s="21">
        <f t="shared" si="46"/>
        <v>3750</v>
      </c>
      <c r="F145" s="21">
        <f t="shared" si="46"/>
        <v>4934.3</v>
      </c>
      <c r="G145" s="21">
        <f t="shared" si="46"/>
        <v>0</v>
      </c>
      <c r="H145" s="21">
        <f t="shared" si="46"/>
        <v>0</v>
      </c>
      <c r="I145" s="21">
        <f t="shared" si="46"/>
        <v>0</v>
      </c>
      <c r="J145" s="21">
        <f t="shared" si="46"/>
        <v>0</v>
      </c>
      <c r="K145" s="21">
        <f t="shared" si="44"/>
        <v>0</v>
      </c>
      <c r="L145" s="21">
        <v>0</v>
      </c>
      <c r="M145" s="21">
        <f t="shared" si="45"/>
        <v>0</v>
      </c>
      <c r="N145" s="21">
        <f t="shared" si="45"/>
        <v>0</v>
      </c>
      <c r="O145" s="22"/>
      <c r="P145" s="18"/>
    </row>
    <row r="146" spans="1:16" s="1" customFormat="1" ht="409.5" customHeight="1">
      <c r="A146" s="102"/>
      <c r="B146" s="144" t="s">
        <v>136</v>
      </c>
      <c r="C146" s="90">
        <f>C148</f>
        <v>98684.3</v>
      </c>
      <c r="D146" s="90">
        <f aca="true" t="shared" si="47" ref="D146:I146">D148</f>
        <v>90000</v>
      </c>
      <c r="E146" s="90">
        <f t="shared" si="47"/>
        <v>3750</v>
      </c>
      <c r="F146" s="90">
        <f t="shared" si="47"/>
        <v>4934.3</v>
      </c>
      <c r="G146" s="90">
        <f t="shared" si="47"/>
        <v>0</v>
      </c>
      <c r="H146" s="90">
        <f t="shared" si="47"/>
        <v>0</v>
      </c>
      <c r="I146" s="90">
        <f t="shared" si="47"/>
        <v>0</v>
      </c>
      <c r="J146" s="90">
        <f>J148</f>
        <v>0</v>
      </c>
      <c r="K146" s="90">
        <f t="shared" si="44"/>
        <v>0</v>
      </c>
      <c r="L146" s="90">
        <v>0</v>
      </c>
      <c r="M146" s="90">
        <f t="shared" si="45"/>
        <v>0</v>
      </c>
      <c r="N146" s="90">
        <f t="shared" si="45"/>
        <v>0</v>
      </c>
      <c r="O146" s="108"/>
      <c r="P146" s="18"/>
    </row>
    <row r="147" spans="1:16" s="1" customFormat="1" ht="271.5" customHeight="1">
      <c r="A147" s="102"/>
      <c r="B147" s="146"/>
      <c r="C147" s="91"/>
      <c r="D147" s="91"/>
      <c r="E147" s="91"/>
      <c r="F147" s="91"/>
      <c r="G147" s="91"/>
      <c r="H147" s="91"/>
      <c r="I147" s="91"/>
      <c r="J147" s="91"/>
      <c r="K147" s="91"/>
      <c r="L147" s="91"/>
      <c r="M147" s="91"/>
      <c r="N147" s="91"/>
      <c r="O147" s="109"/>
      <c r="P147" s="18"/>
    </row>
    <row r="148" spans="1:16" s="1" customFormat="1" ht="407.25" customHeight="1">
      <c r="A148" s="102"/>
      <c r="B148" s="144" t="s">
        <v>21</v>
      </c>
      <c r="C148" s="90">
        <f>D148+E148+F148</f>
        <v>98684.3</v>
      </c>
      <c r="D148" s="142">
        <v>90000</v>
      </c>
      <c r="E148" s="142">
        <v>3750</v>
      </c>
      <c r="F148" s="90">
        <v>4934.3</v>
      </c>
      <c r="G148" s="90">
        <f>H148+I148+J148</f>
        <v>0</v>
      </c>
      <c r="H148" s="155">
        <v>0</v>
      </c>
      <c r="I148" s="155">
        <v>0</v>
      </c>
      <c r="J148" s="155">
        <v>0</v>
      </c>
      <c r="K148" s="90">
        <f t="shared" si="44"/>
        <v>0</v>
      </c>
      <c r="L148" s="90">
        <v>0</v>
      </c>
      <c r="M148" s="90">
        <f t="shared" si="45"/>
        <v>0</v>
      </c>
      <c r="N148" s="90">
        <f t="shared" si="45"/>
        <v>0</v>
      </c>
      <c r="O148" s="108" t="s">
        <v>121</v>
      </c>
      <c r="P148" s="18"/>
    </row>
    <row r="149" spans="1:16" s="1" customFormat="1" ht="407.25" customHeight="1">
      <c r="A149" s="102"/>
      <c r="B149" s="145"/>
      <c r="C149" s="128"/>
      <c r="D149" s="143"/>
      <c r="E149" s="143"/>
      <c r="F149" s="128"/>
      <c r="G149" s="128"/>
      <c r="H149" s="192"/>
      <c r="I149" s="192"/>
      <c r="J149" s="192"/>
      <c r="K149" s="128"/>
      <c r="L149" s="128"/>
      <c r="M149" s="128"/>
      <c r="N149" s="128"/>
      <c r="O149" s="130"/>
      <c r="P149" s="18"/>
    </row>
    <row r="150" spans="1:16" s="1" customFormat="1" ht="51.75" customHeight="1">
      <c r="A150" s="102"/>
      <c r="B150" s="146"/>
      <c r="C150" s="91"/>
      <c r="D150" s="147"/>
      <c r="E150" s="147"/>
      <c r="F150" s="91"/>
      <c r="G150" s="91"/>
      <c r="H150" s="156"/>
      <c r="I150" s="156"/>
      <c r="J150" s="156"/>
      <c r="K150" s="91"/>
      <c r="L150" s="91"/>
      <c r="M150" s="91"/>
      <c r="N150" s="91"/>
      <c r="O150" s="109"/>
      <c r="P150" s="18"/>
    </row>
    <row r="151" spans="1:17" s="1" customFormat="1" ht="138" customHeight="1">
      <c r="A151" s="102"/>
      <c r="B151" s="20" t="s">
        <v>65</v>
      </c>
      <c r="C151" s="21">
        <f>C152</f>
        <v>2098</v>
      </c>
      <c r="D151" s="21">
        <f aca="true" t="shared" si="48" ref="D151:J151">D152</f>
        <v>769.5</v>
      </c>
      <c r="E151" s="21">
        <f t="shared" si="48"/>
        <v>300.5</v>
      </c>
      <c r="F151" s="21">
        <f t="shared" si="48"/>
        <v>1028</v>
      </c>
      <c r="G151" s="21">
        <f t="shared" si="48"/>
        <v>2097.8</v>
      </c>
      <c r="H151" s="21">
        <f t="shared" si="48"/>
        <v>769.5</v>
      </c>
      <c r="I151" s="21">
        <f t="shared" si="48"/>
        <v>300.4</v>
      </c>
      <c r="J151" s="21">
        <f t="shared" si="48"/>
        <v>1027.9</v>
      </c>
      <c r="K151" s="21">
        <f t="shared" si="44"/>
        <v>99.99046711153481</v>
      </c>
      <c r="L151" s="21">
        <f t="shared" si="45"/>
        <v>100</v>
      </c>
      <c r="M151" s="21">
        <f t="shared" si="45"/>
        <v>99.96672212978369</v>
      </c>
      <c r="N151" s="21">
        <f t="shared" si="45"/>
        <v>99.99027237354086</v>
      </c>
      <c r="O151" s="22"/>
      <c r="P151" s="18"/>
      <c r="Q151" s="18"/>
    </row>
    <row r="152" spans="1:17" s="1" customFormat="1" ht="408.75" customHeight="1">
      <c r="A152" s="102"/>
      <c r="B152" s="144" t="s">
        <v>70</v>
      </c>
      <c r="C152" s="90">
        <f>C155</f>
        <v>2098</v>
      </c>
      <c r="D152" s="90">
        <f aca="true" t="shared" si="49" ref="D152:J152">D155</f>
        <v>769.5</v>
      </c>
      <c r="E152" s="90">
        <f t="shared" si="49"/>
        <v>300.5</v>
      </c>
      <c r="F152" s="90">
        <f t="shared" si="49"/>
        <v>1028</v>
      </c>
      <c r="G152" s="90">
        <f t="shared" si="49"/>
        <v>2097.8</v>
      </c>
      <c r="H152" s="90">
        <f t="shared" si="49"/>
        <v>769.5</v>
      </c>
      <c r="I152" s="90">
        <f t="shared" si="49"/>
        <v>300.4</v>
      </c>
      <c r="J152" s="90">
        <f t="shared" si="49"/>
        <v>1027.9</v>
      </c>
      <c r="K152" s="90">
        <f t="shared" si="44"/>
        <v>99.99046711153481</v>
      </c>
      <c r="L152" s="74">
        <f>H152/D152*100</f>
        <v>100</v>
      </c>
      <c r="M152" s="74">
        <f>I152/E152*100</f>
        <v>99.96672212978369</v>
      </c>
      <c r="N152" s="74">
        <f t="shared" si="45"/>
        <v>99.99027237354086</v>
      </c>
      <c r="O152" s="108"/>
      <c r="P152" s="18"/>
      <c r="Q152" s="18"/>
    </row>
    <row r="153" spans="1:17" s="1" customFormat="1" ht="408.75" customHeight="1">
      <c r="A153" s="102"/>
      <c r="B153" s="145"/>
      <c r="C153" s="128"/>
      <c r="D153" s="128"/>
      <c r="E153" s="128"/>
      <c r="F153" s="128"/>
      <c r="G153" s="128"/>
      <c r="H153" s="128"/>
      <c r="I153" s="128"/>
      <c r="J153" s="128"/>
      <c r="K153" s="128"/>
      <c r="L153" s="77"/>
      <c r="M153" s="77"/>
      <c r="N153" s="77"/>
      <c r="O153" s="130"/>
      <c r="P153" s="18"/>
      <c r="Q153" s="18"/>
    </row>
    <row r="154" spans="1:17" s="1" customFormat="1" ht="108" customHeight="1">
      <c r="A154" s="102"/>
      <c r="B154" s="146"/>
      <c r="C154" s="91"/>
      <c r="D154" s="91"/>
      <c r="E154" s="91"/>
      <c r="F154" s="91"/>
      <c r="G154" s="91"/>
      <c r="H154" s="91"/>
      <c r="I154" s="91"/>
      <c r="J154" s="91"/>
      <c r="K154" s="91"/>
      <c r="L154" s="75"/>
      <c r="M154" s="75"/>
      <c r="N154" s="75"/>
      <c r="O154" s="109"/>
      <c r="P154" s="18"/>
      <c r="Q154" s="18"/>
    </row>
    <row r="155" spans="1:17" s="1" customFormat="1" ht="304.5" customHeight="1">
      <c r="A155" s="102"/>
      <c r="B155" s="78" t="s">
        <v>21</v>
      </c>
      <c r="C155" s="74">
        <f>D155+E155+F155</f>
        <v>2098</v>
      </c>
      <c r="D155" s="79">
        <v>769.5</v>
      </c>
      <c r="E155" s="74">
        <v>300.5</v>
      </c>
      <c r="F155" s="74">
        <v>1028</v>
      </c>
      <c r="G155" s="74">
        <f>H155+I155+J155</f>
        <v>2097.8</v>
      </c>
      <c r="H155" s="80">
        <v>769.5</v>
      </c>
      <c r="I155" s="80">
        <v>300.4</v>
      </c>
      <c r="J155" s="80">
        <v>1027.9</v>
      </c>
      <c r="K155" s="74">
        <f>G155/C155*100</f>
        <v>99.99046711153481</v>
      </c>
      <c r="L155" s="74">
        <f>H155/D155*100</f>
        <v>100</v>
      </c>
      <c r="M155" s="74">
        <f>I155/E155*100</f>
        <v>99.96672212978369</v>
      </c>
      <c r="N155" s="74">
        <f>J155/F155*100</f>
        <v>99.99027237354086</v>
      </c>
      <c r="O155" s="76" t="s">
        <v>114</v>
      </c>
      <c r="P155" s="18"/>
      <c r="Q155" s="18"/>
    </row>
    <row r="156" spans="1:16" s="1" customFormat="1" ht="219.75" customHeight="1">
      <c r="A156" s="101">
        <v>6</v>
      </c>
      <c r="B156" s="24" t="s">
        <v>61</v>
      </c>
      <c r="C156" s="25">
        <f>C157</f>
        <v>13603.5</v>
      </c>
      <c r="D156" s="25">
        <f aca="true" t="shared" si="50" ref="D156:J157">D157</f>
        <v>11231</v>
      </c>
      <c r="E156" s="25">
        <f t="shared" si="50"/>
        <v>468</v>
      </c>
      <c r="F156" s="25">
        <f t="shared" si="50"/>
        <v>1904.5</v>
      </c>
      <c r="G156" s="25">
        <f t="shared" si="50"/>
        <v>0</v>
      </c>
      <c r="H156" s="25">
        <f t="shared" si="50"/>
        <v>0</v>
      </c>
      <c r="I156" s="25">
        <f t="shared" si="50"/>
        <v>0</v>
      </c>
      <c r="J156" s="25">
        <f t="shared" si="50"/>
        <v>0</v>
      </c>
      <c r="K156" s="25">
        <f aca="true" t="shared" si="51" ref="K156:L158">G156/C156*100</f>
        <v>0</v>
      </c>
      <c r="L156" s="25">
        <f t="shared" si="51"/>
        <v>0</v>
      </c>
      <c r="M156" s="25">
        <v>0</v>
      </c>
      <c r="N156" s="25">
        <v>0</v>
      </c>
      <c r="O156" s="26"/>
      <c r="P156" s="18"/>
    </row>
    <row r="157" spans="1:16" s="1" customFormat="1" ht="105" customHeight="1">
      <c r="A157" s="102"/>
      <c r="B157" s="20" t="s">
        <v>38</v>
      </c>
      <c r="C157" s="21">
        <f>C158</f>
        <v>13603.5</v>
      </c>
      <c r="D157" s="21">
        <f t="shared" si="50"/>
        <v>11231</v>
      </c>
      <c r="E157" s="21">
        <f t="shared" si="50"/>
        <v>468</v>
      </c>
      <c r="F157" s="21">
        <f t="shared" si="50"/>
        <v>1904.5</v>
      </c>
      <c r="G157" s="21">
        <f t="shared" si="50"/>
        <v>0</v>
      </c>
      <c r="H157" s="21">
        <f t="shared" si="50"/>
        <v>0</v>
      </c>
      <c r="I157" s="21">
        <f t="shared" si="50"/>
        <v>0</v>
      </c>
      <c r="J157" s="21">
        <f t="shared" si="50"/>
        <v>0</v>
      </c>
      <c r="K157" s="21">
        <f t="shared" si="51"/>
        <v>0</v>
      </c>
      <c r="L157" s="21">
        <f t="shared" si="51"/>
        <v>0</v>
      </c>
      <c r="M157" s="21">
        <v>0</v>
      </c>
      <c r="N157" s="21">
        <v>0</v>
      </c>
      <c r="O157" s="22"/>
      <c r="P157" s="18"/>
    </row>
    <row r="158" spans="1:16" s="1" customFormat="1" ht="409.5" customHeight="1">
      <c r="A158" s="102"/>
      <c r="B158" s="96" t="s">
        <v>111</v>
      </c>
      <c r="C158" s="98">
        <f aca="true" t="shared" si="52" ref="C158:J158">C162</f>
        <v>13603.5</v>
      </c>
      <c r="D158" s="98">
        <v>11231</v>
      </c>
      <c r="E158" s="98">
        <v>468</v>
      </c>
      <c r="F158" s="98">
        <v>1904.5</v>
      </c>
      <c r="G158" s="98">
        <f t="shared" si="52"/>
        <v>0</v>
      </c>
      <c r="H158" s="98">
        <f t="shared" si="52"/>
        <v>0</v>
      </c>
      <c r="I158" s="98">
        <f t="shared" si="52"/>
        <v>0</v>
      </c>
      <c r="J158" s="98">
        <f t="shared" si="52"/>
        <v>0</v>
      </c>
      <c r="K158" s="90">
        <f t="shared" si="51"/>
        <v>0</v>
      </c>
      <c r="L158" s="90">
        <f t="shared" si="51"/>
        <v>0</v>
      </c>
      <c r="M158" s="90">
        <v>0</v>
      </c>
      <c r="N158" s="90">
        <v>0</v>
      </c>
      <c r="O158" s="108"/>
      <c r="P158" s="18"/>
    </row>
    <row r="159" spans="1:16" s="1" customFormat="1" ht="409.5" customHeight="1">
      <c r="A159" s="102"/>
      <c r="B159" s="114"/>
      <c r="C159" s="112"/>
      <c r="D159" s="112"/>
      <c r="E159" s="112"/>
      <c r="F159" s="112"/>
      <c r="G159" s="112"/>
      <c r="H159" s="112"/>
      <c r="I159" s="112"/>
      <c r="J159" s="112"/>
      <c r="K159" s="128"/>
      <c r="L159" s="128"/>
      <c r="M159" s="128"/>
      <c r="N159" s="128"/>
      <c r="O159" s="130"/>
      <c r="P159" s="18"/>
    </row>
    <row r="160" spans="1:16" s="1" customFormat="1" ht="409.5" customHeight="1">
      <c r="A160" s="102"/>
      <c r="B160" s="114"/>
      <c r="C160" s="112"/>
      <c r="D160" s="112"/>
      <c r="E160" s="112"/>
      <c r="F160" s="112"/>
      <c r="G160" s="112"/>
      <c r="H160" s="112"/>
      <c r="I160" s="112"/>
      <c r="J160" s="112"/>
      <c r="K160" s="128"/>
      <c r="L160" s="128"/>
      <c r="M160" s="128"/>
      <c r="N160" s="128"/>
      <c r="O160" s="130"/>
      <c r="P160" s="18"/>
    </row>
    <row r="161" spans="1:16" s="1" customFormat="1" ht="126.75" customHeight="1">
      <c r="A161" s="102"/>
      <c r="B161" s="97"/>
      <c r="C161" s="99"/>
      <c r="D161" s="99"/>
      <c r="E161" s="99"/>
      <c r="F161" s="99"/>
      <c r="G161" s="99"/>
      <c r="H161" s="99"/>
      <c r="I161" s="99"/>
      <c r="J161" s="99"/>
      <c r="K161" s="91"/>
      <c r="L161" s="91"/>
      <c r="M161" s="91"/>
      <c r="N161" s="91"/>
      <c r="O161" s="109"/>
      <c r="P161" s="18"/>
    </row>
    <row r="162" spans="1:16" s="1" customFormat="1" ht="408.75" customHeight="1">
      <c r="A162" s="102"/>
      <c r="B162" s="144" t="s">
        <v>21</v>
      </c>
      <c r="C162" s="98">
        <f>D162+E162+F162</f>
        <v>13603.5</v>
      </c>
      <c r="D162" s="142">
        <v>11231</v>
      </c>
      <c r="E162" s="142">
        <v>468</v>
      </c>
      <c r="F162" s="142">
        <v>1904.5</v>
      </c>
      <c r="G162" s="98">
        <f>H162+I162+J162</f>
        <v>0</v>
      </c>
      <c r="H162" s="142">
        <v>0</v>
      </c>
      <c r="I162" s="142">
        <v>0</v>
      </c>
      <c r="J162" s="142">
        <v>0</v>
      </c>
      <c r="K162" s="90">
        <f>G162/C162*100</f>
        <v>0</v>
      </c>
      <c r="L162" s="90">
        <f>H162/D162*100</f>
        <v>0</v>
      </c>
      <c r="M162" s="90">
        <v>0</v>
      </c>
      <c r="N162" s="90">
        <v>0</v>
      </c>
      <c r="O162" s="110" t="s">
        <v>132</v>
      </c>
      <c r="P162" s="18"/>
    </row>
    <row r="163" spans="1:16" s="1" customFormat="1" ht="228.75" customHeight="1">
      <c r="A163" s="103"/>
      <c r="B163" s="146"/>
      <c r="C163" s="99"/>
      <c r="D163" s="147"/>
      <c r="E163" s="147"/>
      <c r="F163" s="147"/>
      <c r="G163" s="99"/>
      <c r="H163" s="147"/>
      <c r="I163" s="147"/>
      <c r="J163" s="147"/>
      <c r="K163" s="91"/>
      <c r="L163" s="91"/>
      <c r="M163" s="91"/>
      <c r="N163" s="91"/>
      <c r="O163" s="111"/>
      <c r="P163" s="18"/>
    </row>
    <row r="164" spans="1:16" s="1" customFormat="1" ht="200.25" customHeight="1">
      <c r="A164" s="157">
        <v>7</v>
      </c>
      <c r="B164" s="24" t="s">
        <v>2</v>
      </c>
      <c r="C164" s="25">
        <f>C165</f>
        <v>41865.00000000001</v>
      </c>
      <c r="D164" s="25">
        <f aca="true" t="shared" si="53" ref="D164:J165">D165</f>
        <v>0</v>
      </c>
      <c r="E164" s="25">
        <f t="shared" si="53"/>
        <v>41865.00000000001</v>
      </c>
      <c r="F164" s="25">
        <f t="shared" si="53"/>
        <v>0</v>
      </c>
      <c r="G164" s="25">
        <f t="shared" si="53"/>
        <v>10470.8</v>
      </c>
      <c r="H164" s="25">
        <f t="shared" si="53"/>
        <v>0</v>
      </c>
      <c r="I164" s="25">
        <f t="shared" si="53"/>
        <v>10470.8</v>
      </c>
      <c r="J164" s="25">
        <f t="shared" si="53"/>
        <v>0</v>
      </c>
      <c r="K164" s="25">
        <f aca="true" t="shared" si="54" ref="K164:K174">G164/C164*100</f>
        <v>25.010868267048842</v>
      </c>
      <c r="L164" s="25">
        <v>0</v>
      </c>
      <c r="M164" s="25">
        <f aca="true" t="shared" si="55" ref="M164:M175">I164/E164*100</f>
        <v>25.010868267048842</v>
      </c>
      <c r="N164" s="25">
        <v>0</v>
      </c>
      <c r="O164" s="26"/>
      <c r="P164" s="18"/>
    </row>
    <row r="165" spans="1:16" s="1" customFormat="1" ht="108.75" customHeight="1">
      <c r="A165" s="157"/>
      <c r="B165" s="20" t="s">
        <v>29</v>
      </c>
      <c r="C165" s="21">
        <f>C166</f>
        <v>41865.00000000001</v>
      </c>
      <c r="D165" s="21">
        <f t="shared" si="53"/>
        <v>0</v>
      </c>
      <c r="E165" s="21">
        <f t="shared" si="53"/>
        <v>41865.00000000001</v>
      </c>
      <c r="F165" s="21">
        <f t="shared" si="53"/>
        <v>0</v>
      </c>
      <c r="G165" s="21">
        <f t="shared" si="53"/>
        <v>10470.8</v>
      </c>
      <c r="H165" s="21">
        <f t="shared" si="53"/>
        <v>0</v>
      </c>
      <c r="I165" s="21">
        <f t="shared" si="53"/>
        <v>10470.8</v>
      </c>
      <c r="J165" s="21">
        <f t="shared" si="53"/>
        <v>0</v>
      </c>
      <c r="K165" s="21">
        <f t="shared" si="54"/>
        <v>25.010868267048842</v>
      </c>
      <c r="L165" s="21">
        <v>0</v>
      </c>
      <c r="M165" s="21">
        <f t="shared" si="55"/>
        <v>25.010868267048842</v>
      </c>
      <c r="N165" s="21">
        <v>0</v>
      </c>
      <c r="O165" s="22"/>
      <c r="P165" s="18"/>
    </row>
    <row r="166" spans="1:16" s="1" customFormat="1" ht="131.25" customHeight="1">
      <c r="A166" s="157"/>
      <c r="B166" s="71" t="s">
        <v>39</v>
      </c>
      <c r="C166" s="6">
        <f>C167+C168+C169+C170+C171+C172+C173+C174</f>
        <v>41865.00000000001</v>
      </c>
      <c r="D166" s="6">
        <f aca="true" t="shared" si="56" ref="D166:J166">D167+D168+D169+D170+D171+D172+D173+D174</f>
        <v>0</v>
      </c>
      <c r="E166" s="6">
        <f t="shared" si="56"/>
        <v>41865.00000000001</v>
      </c>
      <c r="F166" s="6">
        <f t="shared" si="56"/>
        <v>0</v>
      </c>
      <c r="G166" s="6">
        <f t="shared" si="56"/>
        <v>10470.8</v>
      </c>
      <c r="H166" s="6">
        <f t="shared" si="56"/>
        <v>0</v>
      </c>
      <c r="I166" s="6">
        <f t="shared" si="56"/>
        <v>10470.8</v>
      </c>
      <c r="J166" s="6">
        <f t="shared" si="56"/>
        <v>0</v>
      </c>
      <c r="K166" s="84">
        <f t="shared" si="54"/>
        <v>25.010868267048842</v>
      </c>
      <c r="L166" s="84">
        <v>0</v>
      </c>
      <c r="M166" s="84">
        <f t="shared" si="55"/>
        <v>25.010868267048842</v>
      </c>
      <c r="N166" s="84">
        <v>0</v>
      </c>
      <c r="O166" s="85"/>
      <c r="P166" s="18"/>
    </row>
    <row r="167" spans="1:16" s="1" customFormat="1" ht="191.25" customHeight="1">
      <c r="A167" s="157"/>
      <c r="B167" s="37" t="s">
        <v>14</v>
      </c>
      <c r="C167" s="6">
        <f aca="true" t="shared" si="57" ref="C167:C174">D167+E167+F167</f>
        <v>3476</v>
      </c>
      <c r="D167" s="70">
        <v>0</v>
      </c>
      <c r="E167" s="70">
        <v>3476</v>
      </c>
      <c r="F167" s="70">
        <v>0</v>
      </c>
      <c r="G167" s="6">
        <f aca="true" t="shared" si="58" ref="G167:G174">H167+I167+J167</f>
        <v>869.4</v>
      </c>
      <c r="H167" s="70">
        <v>0</v>
      </c>
      <c r="I167" s="70">
        <v>869.4</v>
      </c>
      <c r="J167" s="70">
        <v>0</v>
      </c>
      <c r="K167" s="84">
        <f t="shared" si="54"/>
        <v>25.011507479861912</v>
      </c>
      <c r="L167" s="84">
        <v>0</v>
      </c>
      <c r="M167" s="84">
        <f t="shared" si="55"/>
        <v>25.011507479861912</v>
      </c>
      <c r="N167" s="84">
        <v>0</v>
      </c>
      <c r="O167" s="85" t="s">
        <v>63</v>
      </c>
      <c r="P167" s="18"/>
    </row>
    <row r="168" spans="1:16" s="14" customFormat="1" ht="191.25" customHeight="1">
      <c r="A168" s="157"/>
      <c r="B168" s="37" t="s">
        <v>15</v>
      </c>
      <c r="C168" s="6">
        <f t="shared" si="57"/>
        <v>3206.6</v>
      </c>
      <c r="D168" s="70">
        <v>0</v>
      </c>
      <c r="E168" s="70">
        <v>3206.6</v>
      </c>
      <c r="F168" s="70">
        <v>0</v>
      </c>
      <c r="G168" s="6">
        <f t="shared" si="58"/>
        <v>802</v>
      </c>
      <c r="H168" s="70">
        <v>0</v>
      </c>
      <c r="I168" s="70">
        <v>802</v>
      </c>
      <c r="J168" s="70">
        <v>0</v>
      </c>
      <c r="K168" s="84">
        <f t="shared" si="54"/>
        <v>25.010914987837584</v>
      </c>
      <c r="L168" s="84">
        <v>0</v>
      </c>
      <c r="M168" s="84">
        <f t="shared" si="55"/>
        <v>25.010914987837584</v>
      </c>
      <c r="N168" s="84">
        <v>0</v>
      </c>
      <c r="O168" s="85" t="s">
        <v>63</v>
      </c>
      <c r="P168" s="18"/>
    </row>
    <row r="169" spans="1:16" s="14" customFormat="1" ht="191.25" customHeight="1">
      <c r="A169" s="157"/>
      <c r="B169" s="37" t="s">
        <v>16</v>
      </c>
      <c r="C169" s="6">
        <f t="shared" si="57"/>
        <v>2220.2</v>
      </c>
      <c r="D169" s="70">
        <v>0</v>
      </c>
      <c r="E169" s="70">
        <v>2220.2</v>
      </c>
      <c r="F169" s="70">
        <v>0</v>
      </c>
      <c r="G169" s="6">
        <f t="shared" si="58"/>
        <v>555.3</v>
      </c>
      <c r="H169" s="70">
        <v>0</v>
      </c>
      <c r="I169" s="70">
        <v>555.3</v>
      </c>
      <c r="J169" s="70">
        <v>0</v>
      </c>
      <c r="K169" s="84">
        <f t="shared" si="54"/>
        <v>25.011260246824612</v>
      </c>
      <c r="L169" s="84">
        <v>0</v>
      </c>
      <c r="M169" s="84">
        <f t="shared" si="55"/>
        <v>25.011260246824612</v>
      </c>
      <c r="N169" s="84">
        <v>0</v>
      </c>
      <c r="O169" s="85" t="s">
        <v>63</v>
      </c>
      <c r="P169" s="18"/>
    </row>
    <row r="170" spans="1:16" ht="191.25" customHeight="1">
      <c r="A170" s="157"/>
      <c r="B170" s="72" t="s">
        <v>7</v>
      </c>
      <c r="C170" s="6">
        <f t="shared" si="57"/>
        <v>7576.1</v>
      </c>
      <c r="D170" s="70">
        <v>0</v>
      </c>
      <c r="E170" s="70">
        <v>7576.1</v>
      </c>
      <c r="F170" s="70">
        <v>0</v>
      </c>
      <c r="G170" s="6">
        <f t="shared" si="58"/>
        <v>1894.9</v>
      </c>
      <c r="H170" s="70">
        <v>0</v>
      </c>
      <c r="I170" s="70">
        <v>1894.9</v>
      </c>
      <c r="J170" s="70">
        <v>0</v>
      </c>
      <c r="K170" s="84">
        <f t="shared" si="54"/>
        <v>25.011549477963595</v>
      </c>
      <c r="L170" s="84">
        <v>0</v>
      </c>
      <c r="M170" s="84">
        <f t="shared" si="55"/>
        <v>25.011549477963595</v>
      </c>
      <c r="N170" s="84">
        <v>0</v>
      </c>
      <c r="O170" s="85" t="s">
        <v>63</v>
      </c>
      <c r="P170" s="18"/>
    </row>
    <row r="171" spans="1:16" s="73" customFormat="1" ht="191.25" customHeight="1">
      <c r="A171" s="157"/>
      <c r="B171" s="37" t="s">
        <v>17</v>
      </c>
      <c r="C171" s="6">
        <f t="shared" si="57"/>
        <v>14601.5</v>
      </c>
      <c r="D171" s="70">
        <v>0</v>
      </c>
      <c r="E171" s="70">
        <v>14601.5</v>
      </c>
      <c r="F171" s="70">
        <v>0</v>
      </c>
      <c r="G171" s="6">
        <f t="shared" si="58"/>
        <v>3652</v>
      </c>
      <c r="H171" s="70">
        <v>0</v>
      </c>
      <c r="I171" s="70">
        <v>3652</v>
      </c>
      <c r="J171" s="70">
        <v>0</v>
      </c>
      <c r="K171" s="84">
        <f t="shared" si="54"/>
        <v>25.01112899359655</v>
      </c>
      <c r="L171" s="84">
        <v>0</v>
      </c>
      <c r="M171" s="84">
        <f t="shared" si="55"/>
        <v>25.01112899359655</v>
      </c>
      <c r="N171" s="84">
        <v>0</v>
      </c>
      <c r="O171" s="85" t="s">
        <v>63</v>
      </c>
      <c r="P171" s="18"/>
    </row>
    <row r="172" spans="1:16" ht="191.25" customHeight="1">
      <c r="A172" s="157"/>
      <c r="B172" s="37" t="s">
        <v>18</v>
      </c>
      <c r="C172" s="6">
        <f t="shared" si="57"/>
        <v>5483.9</v>
      </c>
      <c r="D172" s="70">
        <v>0</v>
      </c>
      <c r="E172" s="70">
        <v>5483.9</v>
      </c>
      <c r="F172" s="70">
        <v>0</v>
      </c>
      <c r="G172" s="6">
        <f t="shared" si="58"/>
        <v>1371.5</v>
      </c>
      <c r="H172" s="70">
        <v>0</v>
      </c>
      <c r="I172" s="70">
        <v>1371.5</v>
      </c>
      <c r="J172" s="70">
        <v>0</v>
      </c>
      <c r="K172" s="84">
        <f t="shared" si="54"/>
        <v>25.00957347872864</v>
      </c>
      <c r="L172" s="84">
        <v>0</v>
      </c>
      <c r="M172" s="84">
        <f t="shared" si="55"/>
        <v>25.00957347872864</v>
      </c>
      <c r="N172" s="84">
        <v>0</v>
      </c>
      <c r="O172" s="85" t="s">
        <v>63</v>
      </c>
      <c r="P172" s="18"/>
    </row>
    <row r="173" spans="1:16" ht="191.25" customHeight="1">
      <c r="A173" s="157"/>
      <c r="B173" s="37" t="s">
        <v>19</v>
      </c>
      <c r="C173" s="6">
        <f t="shared" si="57"/>
        <v>1413.3</v>
      </c>
      <c r="D173" s="70">
        <v>0</v>
      </c>
      <c r="E173" s="70">
        <v>1413.3</v>
      </c>
      <c r="F173" s="70">
        <v>0</v>
      </c>
      <c r="G173" s="6">
        <f t="shared" si="58"/>
        <v>353.4</v>
      </c>
      <c r="H173" s="70">
        <v>0</v>
      </c>
      <c r="I173" s="70">
        <v>353.4</v>
      </c>
      <c r="J173" s="70">
        <v>0</v>
      </c>
      <c r="K173" s="84">
        <f t="shared" si="54"/>
        <v>25.005306728932286</v>
      </c>
      <c r="L173" s="84">
        <v>0</v>
      </c>
      <c r="M173" s="84">
        <f t="shared" si="55"/>
        <v>25.005306728932286</v>
      </c>
      <c r="N173" s="84">
        <v>0</v>
      </c>
      <c r="O173" s="85" t="s">
        <v>63</v>
      </c>
      <c r="P173" s="18"/>
    </row>
    <row r="174" spans="1:16" ht="191.25" customHeight="1">
      <c r="A174" s="157"/>
      <c r="B174" s="37" t="s">
        <v>20</v>
      </c>
      <c r="C174" s="6">
        <f t="shared" si="57"/>
        <v>3887.4</v>
      </c>
      <c r="D174" s="70">
        <v>0</v>
      </c>
      <c r="E174" s="70">
        <v>3887.4</v>
      </c>
      <c r="F174" s="70">
        <v>0</v>
      </c>
      <c r="G174" s="6">
        <f t="shared" si="58"/>
        <v>972.3</v>
      </c>
      <c r="H174" s="70">
        <v>0</v>
      </c>
      <c r="I174" s="70">
        <v>972.3</v>
      </c>
      <c r="J174" s="70">
        <v>0</v>
      </c>
      <c r="K174" s="84">
        <f t="shared" si="54"/>
        <v>25.011575860472295</v>
      </c>
      <c r="L174" s="84">
        <v>0</v>
      </c>
      <c r="M174" s="84">
        <f t="shared" si="55"/>
        <v>25.011575860472295</v>
      </c>
      <c r="N174" s="84">
        <v>0</v>
      </c>
      <c r="O174" s="85" t="s">
        <v>63</v>
      </c>
      <c r="P174" s="18"/>
    </row>
    <row r="175" spans="1:16" ht="166.5" customHeight="1">
      <c r="A175" s="43"/>
      <c r="B175" s="27" t="s">
        <v>24</v>
      </c>
      <c r="C175" s="28">
        <f aca="true" t="shared" si="59" ref="C175:J175">C112+C126+C132+C138++C144+C156+C164</f>
        <v>192770.6</v>
      </c>
      <c r="D175" s="28">
        <f t="shared" si="59"/>
        <v>105060.1</v>
      </c>
      <c r="E175" s="28">
        <f t="shared" si="59"/>
        <v>76125</v>
      </c>
      <c r="F175" s="28">
        <f t="shared" si="59"/>
        <v>11585.5</v>
      </c>
      <c r="G175" s="28">
        <f t="shared" si="59"/>
        <v>12568.599999999999</v>
      </c>
      <c r="H175" s="28">
        <f t="shared" si="59"/>
        <v>769.5</v>
      </c>
      <c r="I175" s="28">
        <f t="shared" si="59"/>
        <v>10771.199999999999</v>
      </c>
      <c r="J175" s="28">
        <f t="shared" si="59"/>
        <v>1027.9</v>
      </c>
      <c r="K175" s="29">
        <f>G175/C175*100</f>
        <v>6.519977631443798</v>
      </c>
      <c r="L175" s="29">
        <f>H175/D175*100</f>
        <v>0.7324379093490296</v>
      </c>
      <c r="M175" s="29">
        <f t="shared" si="55"/>
        <v>14.14935960591133</v>
      </c>
      <c r="N175" s="29">
        <f>J175/F175*100</f>
        <v>8.872297268136895</v>
      </c>
      <c r="O175" s="30"/>
      <c r="P175" s="18"/>
    </row>
    <row r="176" spans="1:16" s="35" customFormat="1" ht="148.5" customHeight="1">
      <c r="A176" s="44"/>
      <c r="B176" s="31" t="s">
        <v>26</v>
      </c>
      <c r="C176" s="32">
        <f aca="true" t="shared" si="60" ref="C176:J176">C110+C175</f>
        <v>1759407</v>
      </c>
      <c r="D176" s="32">
        <f t="shared" si="60"/>
        <v>290368.3</v>
      </c>
      <c r="E176" s="32">
        <f t="shared" si="60"/>
        <v>1420796.3000000003</v>
      </c>
      <c r="F176" s="32">
        <f t="shared" si="60"/>
        <v>48242.4</v>
      </c>
      <c r="G176" s="32">
        <f t="shared" si="60"/>
        <v>300470.2</v>
      </c>
      <c r="H176" s="32">
        <f t="shared" si="60"/>
        <v>33385</v>
      </c>
      <c r="I176" s="32">
        <f t="shared" si="60"/>
        <v>258542.90000000002</v>
      </c>
      <c r="J176" s="32">
        <f t="shared" si="60"/>
        <v>8542.3</v>
      </c>
      <c r="K176" s="33">
        <f>G176/C176*100</f>
        <v>17.0779245507151</v>
      </c>
      <c r="L176" s="33">
        <f>H176/D176*100</f>
        <v>11.497467182195853</v>
      </c>
      <c r="M176" s="33">
        <f>I176/E176*100</f>
        <v>18.19704203903121</v>
      </c>
      <c r="N176" s="33">
        <f>J176/F176*100</f>
        <v>17.7070377924813</v>
      </c>
      <c r="O176" s="34"/>
      <c r="P176" s="18"/>
    </row>
  </sheetData>
  <sheetProtection/>
  <mergeCells count="619">
    <mergeCell ref="N158:N161"/>
    <mergeCell ref="G158:G161"/>
    <mergeCell ref="H158:H161"/>
    <mergeCell ref="O158:O161"/>
    <mergeCell ref="A164:A174"/>
    <mergeCell ref="I158:I161"/>
    <mergeCell ref="J158:J161"/>
    <mergeCell ref="K158:K161"/>
    <mergeCell ref="L158:L161"/>
    <mergeCell ref="M158:M161"/>
    <mergeCell ref="B158:B161"/>
    <mergeCell ref="C158:C161"/>
    <mergeCell ref="D158:D161"/>
    <mergeCell ref="E158:E161"/>
    <mergeCell ref="F158:F161"/>
    <mergeCell ref="I65:I66"/>
    <mergeCell ref="J65:J66"/>
    <mergeCell ref="K65:K66"/>
    <mergeCell ref="L65:L66"/>
    <mergeCell ref="M65:M66"/>
    <mergeCell ref="N65:N66"/>
    <mergeCell ref="A8:A32"/>
    <mergeCell ref="J54:J55"/>
    <mergeCell ref="O54:O55"/>
    <mergeCell ref="B65:B66"/>
    <mergeCell ref="C65:C66"/>
    <mergeCell ref="D65:D66"/>
    <mergeCell ref="E65:E66"/>
    <mergeCell ref="F65:F66"/>
    <mergeCell ref="G65:G66"/>
    <mergeCell ref="H65:H66"/>
    <mergeCell ref="G152:G154"/>
    <mergeCell ref="H152:H154"/>
    <mergeCell ref="I152:I154"/>
    <mergeCell ref="J152:J154"/>
    <mergeCell ref="K152:K154"/>
    <mergeCell ref="O152:O154"/>
    <mergeCell ref="K148:K150"/>
    <mergeCell ref="L148:L150"/>
    <mergeCell ref="M148:M150"/>
    <mergeCell ref="N148:N150"/>
    <mergeCell ref="O148:O150"/>
    <mergeCell ref="B152:B154"/>
    <mergeCell ref="C152:C154"/>
    <mergeCell ref="D152:D154"/>
    <mergeCell ref="E152:E154"/>
    <mergeCell ref="F152:F154"/>
    <mergeCell ref="O146:O147"/>
    <mergeCell ref="B148:B150"/>
    <mergeCell ref="C148:C150"/>
    <mergeCell ref="D148:D150"/>
    <mergeCell ref="E148:E150"/>
    <mergeCell ref="F148:F150"/>
    <mergeCell ref="G148:G150"/>
    <mergeCell ref="H148:H150"/>
    <mergeCell ref="I148:I150"/>
    <mergeCell ref="J148:J150"/>
    <mergeCell ref="I146:I147"/>
    <mergeCell ref="J146:J147"/>
    <mergeCell ref="K146:K147"/>
    <mergeCell ref="L146:L147"/>
    <mergeCell ref="M146:M147"/>
    <mergeCell ref="N146:N147"/>
    <mergeCell ref="N142:N143"/>
    <mergeCell ref="O142:O143"/>
    <mergeCell ref="A144:A155"/>
    <mergeCell ref="B146:B147"/>
    <mergeCell ref="C146:C147"/>
    <mergeCell ref="D146:D147"/>
    <mergeCell ref="E146:E147"/>
    <mergeCell ref="F146:F147"/>
    <mergeCell ref="G146:G147"/>
    <mergeCell ref="H146:H147"/>
    <mergeCell ref="H142:H143"/>
    <mergeCell ref="I142:I143"/>
    <mergeCell ref="J142:J143"/>
    <mergeCell ref="K142:K143"/>
    <mergeCell ref="L142:L143"/>
    <mergeCell ref="M142:M143"/>
    <mergeCell ref="B142:B143"/>
    <mergeCell ref="C142:C143"/>
    <mergeCell ref="D142:D143"/>
    <mergeCell ref="E142:E143"/>
    <mergeCell ref="F142:F143"/>
    <mergeCell ref="G142:G143"/>
    <mergeCell ref="J140:J141"/>
    <mergeCell ref="K140:K141"/>
    <mergeCell ref="L140:L141"/>
    <mergeCell ref="M140:M141"/>
    <mergeCell ref="N140:N141"/>
    <mergeCell ref="O140:O141"/>
    <mergeCell ref="O136:O137"/>
    <mergeCell ref="A138:A143"/>
    <mergeCell ref="B140:B141"/>
    <mergeCell ref="C140:C141"/>
    <mergeCell ref="D140:D141"/>
    <mergeCell ref="E140:E141"/>
    <mergeCell ref="F140:F141"/>
    <mergeCell ref="G140:G141"/>
    <mergeCell ref="H140:H141"/>
    <mergeCell ref="I140:I141"/>
    <mergeCell ref="I136:I137"/>
    <mergeCell ref="J136:J137"/>
    <mergeCell ref="K136:K137"/>
    <mergeCell ref="L136:L137"/>
    <mergeCell ref="M136:M137"/>
    <mergeCell ref="N136:N137"/>
    <mergeCell ref="M134:M135"/>
    <mergeCell ref="N134:N135"/>
    <mergeCell ref="O134:O135"/>
    <mergeCell ref="B136:B137"/>
    <mergeCell ref="C136:C137"/>
    <mergeCell ref="D136:D137"/>
    <mergeCell ref="E136:E137"/>
    <mergeCell ref="F136:F137"/>
    <mergeCell ref="G136:G137"/>
    <mergeCell ref="H136:H137"/>
    <mergeCell ref="G134:G135"/>
    <mergeCell ref="H134:H135"/>
    <mergeCell ref="I134:I135"/>
    <mergeCell ref="J134:J135"/>
    <mergeCell ref="K134:K135"/>
    <mergeCell ref="L134:L135"/>
    <mergeCell ref="A132:A137"/>
    <mergeCell ref="B134:B135"/>
    <mergeCell ref="C134:C135"/>
    <mergeCell ref="D134:D135"/>
    <mergeCell ref="E134:E135"/>
    <mergeCell ref="F134:F135"/>
    <mergeCell ref="G30:G32"/>
    <mergeCell ref="H30:H32"/>
    <mergeCell ref="I30:I32"/>
    <mergeCell ref="J30:J32"/>
    <mergeCell ref="N30:N32"/>
    <mergeCell ref="O30:O32"/>
    <mergeCell ref="N129:N130"/>
    <mergeCell ref="O129:O130"/>
    <mergeCell ref="K30:K32"/>
    <mergeCell ref="L30:L32"/>
    <mergeCell ref="M30:M32"/>
    <mergeCell ref="K54:K55"/>
    <mergeCell ref="L54:L55"/>
    <mergeCell ref="M54:M55"/>
    <mergeCell ref="N54:N55"/>
    <mergeCell ref="O65:O66"/>
    <mergeCell ref="H129:H130"/>
    <mergeCell ref="I129:I130"/>
    <mergeCell ref="J129:J130"/>
    <mergeCell ref="K129:K130"/>
    <mergeCell ref="L129:L130"/>
    <mergeCell ref="M129:M130"/>
    <mergeCell ref="M123:M125"/>
    <mergeCell ref="N123:N125"/>
    <mergeCell ref="O123:O125"/>
    <mergeCell ref="A126:A131"/>
    <mergeCell ref="B129:B130"/>
    <mergeCell ref="C129:C130"/>
    <mergeCell ref="D129:D130"/>
    <mergeCell ref="E129:E130"/>
    <mergeCell ref="F129:F130"/>
    <mergeCell ref="G129:G130"/>
    <mergeCell ref="G123:G125"/>
    <mergeCell ref="H123:H125"/>
    <mergeCell ref="I123:I125"/>
    <mergeCell ref="J123:J125"/>
    <mergeCell ref="K123:K125"/>
    <mergeCell ref="L123:L125"/>
    <mergeCell ref="K121:K122"/>
    <mergeCell ref="L121:L122"/>
    <mergeCell ref="M121:M122"/>
    <mergeCell ref="N121:N122"/>
    <mergeCell ref="O121:O122"/>
    <mergeCell ref="B123:B125"/>
    <mergeCell ref="C123:C125"/>
    <mergeCell ref="D123:D125"/>
    <mergeCell ref="E123:E125"/>
    <mergeCell ref="F123:F125"/>
    <mergeCell ref="O116:O120"/>
    <mergeCell ref="B121:B122"/>
    <mergeCell ref="C121:C122"/>
    <mergeCell ref="D121:D122"/>
    <mergeCell ref="E121:E122"/>
    <mergeCell ref="F121:F122"/>
    <mergeCell ref="G121:G122"/>
    <mergeCell ref="H121:H122"/>
    <mergeCell ref="I121:I122"/>
    <mergeCell ref="J121:J122"/>
    <mergeCell ref="I116:I120"/>
    <mergeCell ref="J116:J120"/>
    <mergeCell ref="K116:K120"/>
    <mergeCell ref="L116:L120"/>
    <mergeCell ref="M116:M120"/>
    <mergeCell ref="N116:N120"/>
    <mergeCell ref="M114:M115"/>
    <mergeCell ref="N114:N115"/>
    <mergeCell ref="O114:O115"/>
    <mergeCell ref="B116:B120"/>
    <mergeCell ref="C116:C120"/>
    <mergeCell ref="D116:D120"/>
    <mergeCell ref="E116:E120"/>
    <mergeCell ref="F116:F120"/>
    <mergeCell ref="G116:G120"/>
    <mergeCell ref="H116:H120"/>
    <mergeCell ref="G114:G115"/>
    <mergeCell ref="H114:H115"/>
    <mergeCell ref="I114:I115"/>
    <mergeCell ref="J114:J115"/>
    <mergeCell ref="K114:K115"/>
    <mergeCell ref="L114:L115"/>
    <mergeCell ref="M108:M109"/>
    <mergeCell ref="N108:N109"/>
    <mergeCell ref="O108:O109"/>
    <mergeCell ref="A111:O111"/>
    <mergeCell ref="A112:A125"/>
    <mergeCell ref="B114:B115"/>
    <mergeCell ref="C114:C115"/>
    <mergeCell ref="D114:D115"/>
    <mergeCell ref="E114:E115"/>
    <mergeCell ref="F114:F115"/>
    <mergeCell ref="G108:G109"/>
    <mergeCell ref="H108:H109"/>
    <mergeCell ref="I108:I109"/>
    <mergeCell ref="J108:J109"/>
    <mergeCell ref="K108:K109"/>
    <mergeCell ref="L108:L109"/>
    <mergeCell ref="A106:A109"/>
    <mergeCell ref="B108:B109"/>
    <mergeCell ref="C108:C109"/>
    <mergeCell ref="D108:D109"/>
    <mergeCell ref="E108:E109"/>
    <mergeCell ref="F108:F109"/>
    <mergeCell ref="J103:J105"/>
    <mergeCell ref="K103:K105"/>
    <mergeCell ref="L103:L105"/>
    <mergeCell ref="M103:M105"/>
    <mergeCell ref="N103:N105"/>
    <mergeCell ref="O103:O105"/>
    <mergeCell ref="O97:O100"/>
    <mergeCell ref="A101:A105"/>
    <mergeCell ref="B103:B105"/>
    <mergeCell ref="C103:C105"/>
    <mergeCell ref="D103:D105"/>
    <mergeCell ref="E103:E105"/>
    <mergeCell ref="F103:F105"/>
    <mergeCell ref="G103:G105"/>
    <mergeCell ref="H103:H105"/>
    <mergeCell ref="I103:I105"/>
    <mergeCell ref="I97:I100"/>
    <mergeCell ref="J97:J100"/>
    <mergeCell ref="K97:K100"/>
    <mergeCell ref="L97:L100"/>
    <mergeCell ref="M97:M100"/>
    <mergeCell ref="N97:N100"/>
    <mergeCell ref="N93:N94"/>
    <mergeCell ref="O93:O94"/>
    <mergeCell ref="A95:A100"/>
    <mergeCell ref="B97:B100"/>
    <mergeCell ref="C97:C100"/>
    <mergeCell ref="D97:D100"/>
    <mergeCell ref="E97:E100"/>
    <mergeCell ref="F97:F100"/>
    <mergeCell ref="G97:G100"/>
    <mergeCell ref="H97:H100"/>
    <mergeCell ref="H93:H94"/>
    <mergeCell ref="I93:I94"/>
    <mergeCell ref="J93:J94"/>
    <mergeCell ref="K93:K94"/>
    <mergeCell ref="L93:L94"/>
    <mergeCell ref="M93:M94"/>
    <mergeCell ref="M88:M90"/>
    <mergeCell ref="N88:N90"/>
    <mergeCell ref="O88:O90"/>
    <mergeCell ref="A91:A94"/>
    <mergeCell ref="B93:B94"/>
    <mergeCell ref="C93:C94"/>
    <mergeCell ref="D93:D94"/>
    <mergeCell ref="E93:E94"/>
    <mergeCell ref="F93:F94"/>
    <mergeCell ref="G93:G94"/>
    <mergeCell ref="G88:G90"/>
    <mergeCell ref="H88:H90"/>
    <mergeCell ref="I88:I90"/>
    <mergeCell ref="J88:J90"/>
    <mergeCell ref="K88:K90"/>
    <mergeCell ref="L88:L90"/>
    <mergeCell ref="A86:A90"/>
    <mergeCell ref="B88:B90"/>
    <mergeCell ref="C88:C90"/>
    <mergeCell ref="D88:D90"/>
    <mergeCell ref="E88:E90"/>
    <mergeCell ref="F88:F90"/>
    <mergeCell ref="J84:J85"/>
    <mergeCell ref="K84:K85"/>
    <mergeCell ref="L84:L85"/>
    <mergeCell ref="M84:M85"/>
    <mergeCell ref="N84:N85"/>
    <mergeCell ref="O84:O85"/>
    <mergeCell ref="N81:N82"/>
    <mergeCell ref="O81:O82"/>
    <mergeCell ref="B84:B85"/>
    <mergeCell ref="C84:C85"/>
    <mergeCell ref="D84:D85"/>
    <mergeCell ref="E84:E85"/>
    <mergeCell ref="F84:F85"/>
    <mergeCell ref="G84:G85"/>
    <mergeCell ref="H84:H85"/>
    <mergeCell ref="I84:I85"/>
    <mergeCell ref="H81:H82"/>
    <mergeCell ref="I81:I82"/>
    <mergeCell ref="J81:J82"/>
    <mergeCell ref="K81:K82"/>
    <mergeCell ref="L81:L82"/>
    <mergeCell ref="M81:M82"/>
    <mergeCell ref="L78:L79"/>
    <mergeCell ref="M78:M79"/>
    <mergeCell ref="N78:N79"/>
    <mergeCell ref="O78:O79"/>
    <mergeCell ref="B81:B82"/>
    <mergeCell ref="C81:C82"/>
    <mergeCell ref="D81:D82"/>
    <mergeCell ref="E81:E82"/>
    <mergeCell ref="F81:F82"/>
    <mergeCell ref="G81:G82"/>
    <mergeCell ref="F78:F79"/>
    <mergeCell ref="G78:G79"/>
    <mergeCell ref="H78:H79"/>
    <mergeCell ref="I78:I79"/>
    <mergeCell ref="J78:J79"/>
    <mergeCell ref="K78:K79"/>
    <mergeCell ref="K73:K75"/>
    <mergeCell ref="L73:L75"/>
    <mergeCell ref="M73:M75"/>
    <mergeCell ref="N73:N75"/>
    <mergeCell ref="O73:O75"/>
    <mergeCell ref="A76:A85"/>
    <mergeCell ref="B78:B79"/>
    <mergeCell ref="C78:C79"/>
    <mergeCell ref="D78:D79"/>
    <mergeCell ref="E78:E79"/>
    <mergeCell ref="O71:O72"/>
    <mergeCell ref="B73:B75"/>
    <mergeCell ref="C73:C75"/>
    <mergeCell ref="D73:D75"/>
    <mergeCell ref="E73:E75"/>
    <mergeCell ref="F73:F75"/>
    <mergeCell ref="G73:G75"/>
    <mergeCell ref="H73:H75"/>
    <mergeCell ref="I73:I75"/>
    <mergeCell ref="J73:J75"/>
    <mergeCell ref="I71:I72"/>
    <mergeCell ref="J71:J72"/>
    <mergeCell ref="K71:K72"/>
    <mergeCell ref="L71:L72"/>
    <mergeCell ref="M71:M72"/>
    <mergeCell ref="N71:N72"/>
    <mergeCell ref="N67:N68"/>
    <mergeCell ref="O67:O68"/>
    <mergeCell ref="A69:A75"/>
    <mergeCell ref="B71:B72"/>
    <mergeCell ref="C71:C72"/>
    <mergeCell ref="D71:D72"/>
    <mergeCell ref="E71:E72"/>
    <mergeCell ref="F71:F72"/>
    <mergeCell ref="G71:G72"/>
    <mergeCell ref="H71:H72"/>
    <mergeCell ref="H67:H68"/>
    <mergeCell ref="I67:I68"/>
    <mergeCell ref="J67:J68"/>
    <mergeCell ref="K67:K68"/>
    <mergeCell ref="L67:L68"/>
    <mergeCell ref="M67:M68"/>
    <mergeCell ref="L63:L64"/>
    <mergeCell ref="M63:M64"/>
    <mergeCell ref="N63:N64"/>
    <mergeCell ref="O63:O64"/>
    <mergeCell ref="B67:B68"/>
    <mergeCell ref="C67:C68"/>
    <mergeCell ref="D67:D68"/>
    <mergeCell ref="E67:E68"/>
    <mergeCell ref="F67:F68"/>
    <mergeCell ref="G67:G68"/>
    <mergeCell ref="F63:F64"/>
    <mergeCell ref="G63:G64"/>
    <mergeCell ref="H63:H64"/>
    <mergeCell ref="I63:I64"/>
    <mergeCell ref="J63:J64"/>
    <mergeCell ref="K63:K64"/>
    <mergeCell ref="K56:K60"/>
    <mergeCell ref="L56:L60"/>
    <mergeCell ref="M56:M60"/>
    <mergeCell ref="N56:N60"/>
    <mergeCell ref="O56:O60"/>
    <mergeCell ref="A61:A68"/>
    <mergeCell ref="B63:B64"/>
    <mergeCell ref="C63:C64"/>
    <mergeCell ref="D63:D64"/>
    <mergeCell ref="E63:E64"/>
    <mergeCell ref="O52:O53"/>
    <mergeCell ref="B56:B60"/>
    <mergeCell ref="C56:C60"/>
    <mergeCell ref="D56:D60"/>
    <mergeCell ref="E56:E60"/>
    <mergeCell ref="F56:F60"/>
    <mergeCell ref="G56:G60"/>
    <mergeCell ref="H56:H60"/>
    <mergeCell ref="I56:I60"/>
    <mergeCell ref="J56:J60"/>
    <mergeCell ref="I52:I53"/>
    <mergeCell ref="J52:J53"/>
    <mergeCell ref="K52:K53"/>
    <mergeCell ref="L52:L53"/>
    <mergeCell ref="M52:M53"/>
    <mergeCell ref="N52:N53"/>
    <mergeCell ref="N48:N49"/>
    <mergeCell ref="O48:O49"/>
    <mergeCell ref="A50:A60"/>
    <mergeCell ref="B52:B53"/>
    <mergeCell ref="C52:C53"/>
    <mergeCell ref="D52:D53"/>
    <mergeCell ref="E52:E53"/>
    <mergeCell ref="F52:F53"/>
    <mergeCell ref="G52:G53"/>
    <mergeCell ref="H52:H53"/>
    <mergeCell ref="H48:H49"/>
    <mergeCell ref="I48:I49"/>
    <mergeCell ref="J48:J49"/>
    <mergeCell ref="K48:K49"/>
    <mergeCell ref="L48:L49"/>
    <mergeCell ref="M48:M49"/>
    <mergeCell ref="B48:B49"/>
    <mergeCell ref="C48:C49"/>
    <mergeCell ref="D48:D49"/>
    <mergeCell ref="E48:E49"/>
    <mergeCell ref="F48:F49"/>
    <mergeCell ref="G48:G49"/>
    <mergeCell ref="J42:J47"/>
    <mergeCell ref="K42:K47"/>
    <mergeCell ref="L42:L47"/>
    <mergeCell ref="M42:M47"/>
    <mergeCell ref="N42:N47"/>
    <mergeCell ref="O42:O47"/>
    <mergeCell ref="O35:O39"/>
    <mergeCell ref="A40:A49"/>
    <mergeCell ref="B42:B47"/>
    <mergeCell ref="C42:C47"/>
    <mergeCell ref="D42:D47"/>
    <mergeCell ref="E42:E47"/>
    <mergeCell ref="F42:F47"/>
    <mergeCell ref="G42:G47"/>
    <mergeCell ref="H42:H47"/>
    <mergeCell ref="I42:I47"/>
    <mergeCell ref="I35:I39"/>
    <mergeCell ref="J35:J39"/>
    <mergeCell ref="K35:K39"/>
    <mergeCell ref="L35:L39"/>
    <mergeCell ref="M35:M39"/>
    <mergeCell ref="N35:N39"/>
    <mergeCell ref="M28:M29"/>
    <mergeCell ref="N28:N29"/>
    <mergeCell ref="O28:O29"/>
    <mergeCell ref="A33:A39"/>
    <mergeCell ref="B35:B39"/>
    <mergeCell ref="C35:C39"/>
    <mergeCell ref="D35:D39"/>
    <mergeCell ref="E35:E39"/>
    <mergeCell ref="G35:G39"/>
    <mergeCell ref="H35:H39"/>
    <mergeCell ref="G28:G29"/>
    <mergeCell ref="H28:H29"/>
    <mergeCell ref="I28:I29"/>
    <mergeCell ref="J28:J29"/>
    <mergeCell ref="K28:K29"/>
    <mergeCell ref="L28:L29"/>
    <mergeCell ref="K26:K27"/>
    <mergeCell ref="L26:L27"/>
    <mergeCell ref="M26:M27"/>
    <mergeCell ref="N26:N27"/>
    <mergeCell ref="O26:O27"/>
    <mergeCell ref="B28:B29"/>
    <mergeCell ref="C28:C29"/>
    <mergeCell ref="D28:D29"/>
    <mergeCell ref="E28:E29"/>
    <mergeCell ref="F28:F29"/>
    <mergeCell ref="O24:O25"/>
    <mergeCell ref="B26:B27"/>
    <mergeCell ref="C26:C27"/>
    <mergeCell ref="D26:D27"/>
    <mergeCell ref="E26:E27"/>
    <mergeCell ref="F26:F27"/>
    <mergeCell ref="G26:G27"/>
    <mergeCell ref="H26:H27"/>
    <mergeCell ref="I26:I27"/>
    <mergeCell ref="J26:J27"/>
    <mergeCell ref="I24:I25"/>
    <mergeCell ref="J24:J25"/>
    <mergeCell ref="K24:K25"/>
    <mergeCell ref="L24:L25"/>
    <mergeCell ref="M24:M25"/>
    <mergeCell ref="N24:N25"/>
    <mergeCell ref="M22:M23"/>
    <mergeCell ref="N22:N23"/>
    <mergeCell ref="O22:O23"/>
    <mergeCell ref="B24:B25"/>
    <mergeCell ref="C24:C25"/>
    <mergeCell ref="D24:D25"/>
    <mergeCell ref="E24:E25"/>
    <mergeCell ref="F24:F25"/>
    <mergeCell ref="G24:G25"/>
    <mergeCell ref="H24:H25"/>
    <mergeCell ref="G22:G23"/>
    <mergeCell ref="H22:H23"/>
    <mergeCell ref="I22:I23"/>
    <mergeCell ref="J22:J23"/>
    <mergeCell ref="K22:K23"/>
    <mergeCell ref="L22:L23"/>
    <mergeCell ref="K19:K21"/>
    <mergeCell ref="L19:L21"/>
    <mergeCell ref="M19:M21"/>
    <mergeCell ref="N19:N21"/>
    <mergeCell ref="O19:O21"/>
    <mergeCell ref="B22:B23"/>
    <mergeCell ref="C22:C23"/>
    <mergeCell ref="D22:D23"/>
    <mergeCell ref="E22:E23"/>
    <mergeCell ref="F22:F23"/>
    <mergeCell ref="K16:K17"/>
    <mergeCell ref="L16:L17"/>
    <mergeCell ref="M16:M17"/>
    <mergeCell ref="N16:N17"/>
    <mergeCell ref="O16:O17"/>
    <mergeCell ref="B19:B21"/>
    <mergeCell ref="C19:C21"/>
    <mergeCell ref="D19:D21"/>
    <mergeCell ref="E19:E21"/>
    <mergeCell ref="F19:F21"/>
    <mergeCell ref="C30:C32"/>
    <mergeCell ref="D30:D32"/>
    <mergeCell ref="G16:G17"/>
    <mergeCell ref="H16:H17"/>
    <mergeCell ref="I16:I17"/>
    <mergeCell ref="J16:J17"/>
    <mergeCell ref="G19:G21"/>
    <mergeCell ref="H19:H21"/>
    <mergeCell ref="I19:I21"/>
    <mergeCell ref="J19:J21"/>
    <mergeCell ref="F30:F32"/>
    <mergeCell ref="F35:F39"/>
    <mergeCell ref="G54:G55"/>
    <mergeCell ref="H54:H55"/>
    <mergeCell ref="I54:I55"/>
    <mergeCell ref="B16:B17"/>
    <mergeCell ref="C16:C17"/>
    <mergeCell ref="D16:D17"/>
    <mergeCell ref="E16:E17"/>
    <mergeCell ref="F16:F17"/>
    <mergeCell ref="M12:M14"/>
    <mergeCell ref="N12:N14"/>
    <mergeCell ref="O12:O14"/>
    <mergeCell ref="B30:B32"/>
    <mergeCell ref="B54:B55"/>
    <mergeCell ref="C54:C55"/>
    <mergeCell ref="D54:D55"/>
    <mergeCell ref="E54:E55"/>
    <mergeCell ref="F54:F55"/>
    <mergeCell ref="E30:E32"/>
    <mergeCell ref="G12:G14"/>
    <mergeCell ref="H12:H14"/>
    <mergeCell ref="I12:I14"/>
    <mergeCell ref="J12:J14"/>
    <mergeCell ref="K12:K14"/>
    <mergeCell ref="L12:L14"/>
    <mergeCell ref="K10:K11"/>
    <mergeCell ref="L10:L11"/>
    <mergeCell ref="M10:M11"/>
    <mergeCell ref="N10:N11"/>
    <mergeCell ref="O10:O11"/>
    <mergeCell ref="B12:B14"/>
    <mergeCell ref="C12:C14"/>
    <mergeCell ref="D12:D14"/>
    <mergeCell ref="E12:E14"/>
    <mergeCell ref="F12:F14"/>
    <mergeCell ref="A7:O7"/>
    <mergeCell ref="B10:B11"/>
    <mergeCell ref="C10:C11"/>
    <mergeCell ref="D10:D11"/>
    <mergeCell ref="E10:E11"/>
    <mergeCell ref="F10:F11"/>
    <mergeCell ref="G10:G11"/>
    <mergeCell ref="H10:H11"/>
    <mergeCell ref="I10:I11"/>
    <mergeCell ref="J10:J11"/>
    <mergeCell ref="K3:N3"/>
    <mergeCell ref="O3:O5"/>
    <mergeCell ref="C4:C5"/>
    <mergeCell ref="D4:F4"/>
    <mergeCell ref="G4:G5"/>
    <mergeCell ref="H4:J4"/>
    <mergeCell ref="K4:K5"/>
    <mergeCell ref="L4:N4"/>
    <mergeCell ref="O162:O163"/>
    <mergeCell ref="N162:N163"/>
    <mergeCell ref="M162:M163"/>
    <mergeCell ref="L162:L163"/>
    <mergeCell ref="K162:K163"/>
    <mergeCell ref="A1:O1"/>
    <mergeCell ref="A3:A5"/>
    <mergeCell ref="B3:B5"/>
    <mergeCell ref="C3:F3"/>
    <mergeCell ref="G3:J3"/>
    <mergeCell ref="A156:A163"/>
    <mergeCell ref="J162:J163"/>
    <mergeCell ref="H162:H163"/>
    <mergeCell ref="G162:G163"/>
    <mergeCell ref="F162:F163"/>
    <mergeCell ref="E162:E163"/>
    <mergeCell ref="D162:D163"/>
    <mergeCell ref="C162:C163"/>
    <mergeCell ref="B162:B163"/>
    <mergeCell ref="I162:I163"/>
  </mergeCells>
  <printOptions/>
  <pageMargins left="0.7874015748031497" right="0.7874015748031497" top="1.1811023622047245" bottom="0.3937007874015748" header="0.31496062992125984" footer="0.31496062992125984"/>
  <pageSetup horizontalDpi="600" verticalDpi="600" orientation="landscape" paperSize="9" scal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Глазкова</dc:creator>
  <cp:keywords/>
  <dc:description/>
  <cp:lastModifiedBy>OVFK10</cp:lastModifiedBy>
  <cp:lastPrinted>2022-04-14T12:23:44Z</cp:lastPrinted>
  <dcterms:created xsi:type="dcterms:W3CDTF">2014-07-01T13:11:08Z</dcterms:created>
  <dcterms:modified xsi:type="dcterms:W3CDTF">2022-04-20T06:20:11Z</dcterms:modified>
  <cp:category/>
  <cp:version/>
  <cp:contentType/>
  <cp:contentStatus/>
</cp:coreProperties>
</file>