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Шумейко\моя рабочая папка\муниципальные программы\Мониторинг МП\2025 год\госпрограммы\за 2025 год\сайт\"/>
    </mc:Choice>
  </mc:AlternateContent>
  <bookViews>
    <workbookView xWindow="0" yWindow="0" windowWidth="28800" windowHeight="12300"/>
  </bookViews>
  <sheets>
    <sheet name="на 01.01.2026" sheetId="10" r:id="rId1"/>
  </sheets>
  <definedNames>
    <definedName name="_xlnm.Print_Titles" localSheetId="0">'на 01.01.2026'!$6:$9</definedName>
    <definedName name="_xlnm.Print_Area" localSheetId="0">'на 01.01.2026'!$A$1:$O$296</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1" i="10" l="1"/>
  <c r="G291" i="10"/>
  <c r="C291" i="10"/>
  <c r="M290" i="10"/>
  <c r="G290" i="10"/>
  <c r="C290" i="10"/>
  <c r="M289" i="10"/>
  <c r="G289" i="10"/>
  <c r="C289" i="10"/>
  <c r="M288" i="10"/>
  <c r="G288" i="10"/>
  <c r="C288" i="10"/>
  <c r="M287" i="10"/>
  <c r="G287" i="10"/>
  <c r="C287" i="10"/>
  <c r="M286" i="10"/>
  <c r="G286" i="10"/>
  <c r="C286" i="10"/>
  <c r="M285" i="10"/>
  <c r="G285" i="10"/>
  <c r="C285" i="10"/>
  <c r="M284" i="10"/>
  <c r="G284" i="10"/>
  <c r="C284" i="10"/>
  <c r="J283" i="10"/>
  <c r="I283" i="10"/>
  <c r="H283" i="10"/>
  <c r="H282" i="10" s="1"/>
  <c r="F283" i="10"/>
  <c r="E283" i="10"/>
  <c r="E282" i="10" s="1"/>
  <c r="D283" i="10"/>
  <c r="D282" i="10" s="1"/>
  <c r="D281" i="10" s="1"/>
  <c r="J282" i="10"/>
  <c r="J281" i="10" s="1"/>
  <c r="N278" i="10"/>
  <c r="M278" i="10"/>
  <c r="G278" i="10"/>
  <c r="G276" i="10" s="1"/>
  <c r="C278" i="10"/>
  <c r="C276" i="10" s="1"/>
  <c r="C274" i="10" s="1"/>
  <c r="J276" i="10"/>
  <c r="J274" i="10" s="1"/>
  <c r="I276" i="10"/>
  <c r="H276" i="10"/>
  <c r="H274" i="10" s="1"/>
  <c r="H273" i="10" s="1"/>
  <c r="F276" i="10"/>
  <c r="E276" i="10"/>
  <c r="E274" i="10" s="1"/>
  <c r="E273" i="10" s="1"/>
  <c r="D276" i="10"/>
  <c r="D274" i="10" s="1"/>
  <c r="D273" i="10" s="1"/>
  <c r="N271" i="10"/>
  <c r="M271" i="10"/>
  <c r="L271" i="10"/>
  <c r="G271" i="10"/>
  <c r="G266" i="10" s="1"/>
  <c r="C271" i="10"/>
  <c r="J266" i="10"/>
  <c r="I266" i="10"/>
  <c r="I265" i="10" s="1"/>
  <c r="H266" i="10"/>
  <c r="H265" i="10" s="1"/>
  <c r="H264" i="10" s="1"/>
  <c r="F266" i="10"/>
  <c r="E266" i="10"/>
  <c r="D266" i="10"/>
  <c r="J265" i="10"/>
  <c r="N263" i="10"/>
  <c r="M263" i="10"/>
  <c r="L263" i="10"/>
  <c r="G263" i="10"/>
  <c r="C263" i="10"/>
  <c r="J261" i="10"/>
  <c r="J260" i="10" s="1"/>
  <c r="I261" i="10"/>
  <c r="I260" i="10" s="1"/>
  <c r="H261" i="10"/>
  <c r="F261" i="10"/>
  <c r="F260" i="10" s="1"/>
  <c r="E261" i="10"/>
  <c r="D261" i="10"/>
  <c r="D260" i="10" s="1"/>
  <c r="H260" i="10"/>
  <c r="N240" i="10"/>
  <c r="M240" i="10"/>
  <c r="G240" i="10"/>
  <c r="G238" i="10" s="1"/>
  <c r="G237" i="10" s="1"/>
  <c r="C240" i="10"/>
  <c r="J238" i="10"/>
  <c r="I238" i="10"/>
  <c r="I237" i="10" s="1"/>
  <c r="H238" i="10"/>
  <c r="H237" i="10" s="1"/>
  <c r="F238" i="10"/>
  <c r="F237" i="10" s="1"/>
  <c r="E238" i="10"/>
  <c r="E237" i="10" s="1"/>
  <c r="D238" i="10"/>
  <c r="D237" i="10" s="1"/>
  <c r="M234" i="10"/>
  <c r="G234" i="10"/>
  <c r="C234" i="10"/>
  <c r="M233" i="10"/>
  <c r="G233" i="10"/>
  <c r="C233" i="10"/>
  <c r="M232" i="10"/>
  <c r="G232" i="10"/>
  <c r="C232" i="10"/>
  <c r="J230" i="10"/>
  <c r="J229" i="10" s="1"/>
  <c r="J228" i="10" s="1"/>
  <c r="I230" i="10"/>
  <c r="I229" i="10" s="1"/>
  <c r="I228" i="10" s="1"/>
  <c r="H230" i="10"/>
  <c r="H229" i="10" s="1"/>
  <c r="H228" i="10" s="1"/>
  <c r="F230" i="10"/>
  <c r="E230" i="10"/>
  <c r="E229" i="10" s="1"/>
  <c r="D230" i="10"/>
  <c r="D229" i="10" s="1"/>
  <c r="N226" i="10"/>
  <c r="M226" i="10"/>
  <c r="L226" i="10"/>
  <c r="G226" i="10"/>
  <c r="G224" i="10" s="1"/>
  <c r="C226" i="10"/>
  <c r="C224" i="10" s="1"/>
  <c r="J224" i="10"/>
  <c r="I224" i="10"/>
  <c r="I223" i="10" s="1"/>
  <c r="I222" i="10" s="1"/>
  <c r="H224" i="10"/>
  <c r="F224" i="10"/>
  <c r="F223" i="10" s="1"/>
  <c r="E224" i="10"/>
  <c r="E223" i="10" s="1"/>
  <c r="E222" i="10" s="1"/>
  <c r="D224" i="10"/>
  <c r="D223" i="10" s="1"/>
  <c r="N221" i="10"/>
  <c r="M221" i="10"/>
  <c r="G221" i="10"/>
  <c r="C221" i="10"/>
  <c r="J219" i="10"/>
  <c r="I219" i="10"/>
  <c r="H219" i="10"/>
  <c r="F219" i="10"/>
  <c r="E219" i="10"/>
  <c r="D219" i="10"/>
  <c r="N218" i="10"/>
  <c r="M218" i="10"/>
  <c r="G218" i="10"/>
  <c r="G216" i="10" s="1"/>
  <c r="C218" i="10"/>
  <c r="J216" i="10"/>
  <c r="I216" i="10"/>
  <c r="H216" i="10"/>
  <c r="F216" i="10"/>
  <c r="E216" i="10"/>
  <c r="D216" i="10"/>
  <c r="N212" i="10"/>
  <c r="M212" i="10"/>
  <c r="L212" i="10"/>
  <c r="G212" i="10"/>
  <c r="C212" i="10"/>
  <c r="N210" i="10"/>
  <c r="M210" i="10"/>
  <c r="L210" i="10"/>
  <c r="G210" i="10"/>
  <c r="C210" i="10"/>
  <c r="J208" i="10"/>
  <c r="I208" i="10"/>
  <c r="I207" i="10" s="1"/>
  <c r="H208" i="10"/>
  <c r="H207" i="10" s="1"/>
  <c r="F208" i="10"/>
  <c r="E208" i="10"/>
  <c r="E207" i="10" s="1"/>
  <c r="D208" i="10"/>
  <c r="N203" i="10"/>
  <c r="M203" i="10"/>
  <c r="G203" i="10"/>
  <c r="G200" i="10" s="1"/>
  <c r="C203" i="10"/>
  <c r="N201" i="10"/>
  <c r="M201" i="10"/>
  <c r="C201" i="10"/>
  <c r="K201" i="10" s="1"/>
  <c r="J200" i="10"/>
  <c r="I200" i="10"/>
  <c r="H200" i="10"/>
  <c r="H199" i="10" s="1"/>
  <c r="H198" i="10" s="1"/>
  <c r="F200" i="10"/>
  <c r="F199" i="10" s="1"/>
  <c r="E200" i="10"/>
  <c r="D200" i="10"/>
  <c r="D199" i="10" s="1"/>
  <c r="M193" i="10"/>
  <c r="G193" i="10"/>
  <c r="C193" i="10"/>
  <c r="M191" i="10"/>
  <c r="G191" i="10"/>
  <c r="C191" i="10"/>
  <c r="J190" i="10"/>
  <c r="J189" i="10" s="1"/>
  <c r="I190" i="10"/>
  <c r="I189" i="10" s="1"/>
  <c r="H190" i="10"/>
  <c r="H189" i="10" s="1"/>
  <c r="F190" i="10"/>
  <c r="F189" i="10" s="1"/>
  <c r="E190" i="10"/>
  <c r="E189" i="10" s="1"/>
  <c r="D190" i="10"/>
  <c r="M170" i="10"/>
  <c r="G170" i="10"/>
  <c r="G169" i="10" s="1"/>
  <c r="C170" i="10"/>
  <c r="J169" i="10"/>
  <c r="J168" i="10" s="1"/>
  <c r="I169" i="10"/>
  <c r="I168" i="10" s="1"/>
  <c r="H169" i="10"/>
  <c r="H168" i="10" s="1"/>
  <c r="F169" i="10"/>
  <c r="E169" i="10"/>
  <c r="E168" i="10" s="1"/>
  <c r="D169" i="10"/>
  <c r="C169" i="10"/>
  <c r="N164" i="10"/>
  <c r="M164" i="10"/>
  <c r="G164" i="10"/>
  <c r="C164" i="10"/>
  <c r="N155" i="10"/>
  <c r="M155" i="10"/>
  <c r="G155" i="10"/>
  <c r="C155" i="10"/>
  <c r="J153" i="10"/>
  <c r="I153" i="10"/>
  <c r="H153" i="10"/>
  <c r="H152" i="10" s="1"/>
  <c r="F153" i="10"/>
  <c r="E153" i="10"/>
  <c r="E152" i="10" s="1"/>
  <c r="D153" i="10"/>
  <c r="D152" i="10" s="1"/>
  <c r="N146" i="10"/>
  <c r="M146" i="10"/>
  <c r="G146" i="10"/>
  <c r="C146" i="10"/>
  <c r="N134" i="10"/>
  <c r="M134" i="10"/>
  <c r="G134" i="10"/>
  <c r="C134" i="10"/>
  <c r="J133" i="10"/>
  <c r="I133" i="10"/>
  <c r="H133" i="10"/>
  <c r="H132" i="10" s="1"/>
  <c r="H131" i="10" s="1"/>
  <c r="F133" i="10"/>
  <c r="F132" i="10" s="1"/>
  <c r="E133" i="10"/>
  <c r="E132" i="10" s="1"/>
  <c r="E131" i="10" s="1"/>
  <c r="D133" i="10"/>
  <c r="M128" i="10"/>
  <c r="G128" i="10"/>
  <c r="C128" i="10"/>
  <c r="J126" i="10"/>
  <c r="I126" i="10"/>
  <c r="H126" i="10"/>
  <c r="F126" i="10"/>
  <c r="E126" i="10"/>
  <c r="D126" i="10"/>
  <c r="C126" i="10"/>
  <c r="M122" i="10"/>
  <c r="G122" i="10"/>
  <c r="C122" i="10"/>
  <c r="M120" i="10"/>
  <c r="G120" i="10"/>
  <c r="C120" i="10"/>
  <c r="J118" i="10"/>
  <c r="I118" i="10"/>
  <c r="H118" i="10"/>
  <c r="H117" i="10" s="1"/>
  <c r="F118" i="10"/>
  <c r="E118" i="10"/>
  <c r="D118" i="10"/>
  <c r="D117" i="10" s="1"/>
  <c r="N115" i="10"/>
  <c r="M115" i="10"/>
  <c r="L115" i="10"/>
  <c r="G115" i="10"/>
  <c r="C115" i="10"/>
  <c r="J114" i="10"/>
  <c r="I114" i="10"/>
  <c r="H114" i="10"/>
  <c r="F114" i="10"/>
  <c r="E114" i="10"/>
  <c r="D114" i="10"/>
  <c r="M111" i="10"/>
  <c r="G111" i="10"/>
  <c r="G110" i="10" s="1"/>
  <c r="C111" i="10"/>
  <c r="J110" i="10"/>
  <c r="I110" i="10"/>
  <c r="H110" i="10"/>
  <c r="F110" i="10"/>
  <c r="E110" i="10"/>
  <c r="D110" i="10"/>
  <c r="N107" i="10"/>
  <c r="M107" i="10"/>
  <c r="G107" i="10"/>
  <c r="C107" i="10"/>
  <c r="C106" i="10" s="1"/>
  <c r="J106" i="10"/>
  <c r="I106" i="10"/>
  <c r="H106" i="10"/>
  <c r="F106" i="10"/>
  <c r="E106" i="10"/>
  <c r="D106" i="10"/>
  <c r="N103" i="10"/>
  <c r="M103" i="10"/>
  <c r="G103" i="10"/>
  <c r="C103" i="10"/>
  <c r="N101" i="10"/>
  <c r="M101" i="10"/>
  <c r="G101" i="10"/>
  <c r="C101" i="10"/>
  <c r="J100" i="10"/>
  <c r="I100" i="10"/>
  <c r="H100" i="10"/>
  <c r="F100" i="10"/>
  <c r="E100" i="10"/>
  <c r="D100" i="10"/>
  <c r="M97" i="10"/>
  <c r="G97" i="10"/>
  <c r="C97" i="10"/>
  <c r="M94" i="10"/>
  <c r="G94" i="10"/>
  <c r="C94" i="10"/>
  <c r="C92" i="10" s="1"/>
  <c r="J92" i="10"/>
  <c r="I92" i="10"/>
  <c r="H92" i="10"/>
  <c r="F92" i="10"/>
  <c r="E92" i="10"/>
  <c r="D92" i="10"/>
  <c r="N89" i="10"/>
  <c r="M89" i="10"/>
  <c r="L89" i="10"/>
  <c r="G89" i="10"/>
  <c r="C89" i="10"/>
  <c r="J88" i="10"/>
  <c r="I88" i="10"/>
  <c r="H88" i="10"/>
  <c r="F88" i="10"/>
  <c r="E88" i="10"/>
  <c r="D88" i="10"/>
  <c r="C88" i="10"/>
  <c r="N85" i="10"/>
  <c r="M85" i="10"/>
  <c r="G85" i="10"/>
  <c r="G84" i="10" s="1"/>
  <c r="C85" i="10"/>
  <c r="C84" i="10" s="1"/>
  <c r="J84" i="10"/>
  <c r="I84" i="10"/>
  <c r="H84" i="10"/>
  <c r="F84" i="10"/>
  <c r="E84" i="10"/>
  <c r="D84" i="10"/>
  <c r="N80" i="10"/>
  <c r="M80" i="10"/>
  <c r="G80" i="10"/>
  <c r="C80" i="10"/>
  <c r="C79" i="10" s="1"/>
  <c r="J79" i="10"/>
  <c r="I79" i="10"/>
  <c r="H79" i="10"/>
  <c r="F79" i="10"/>
  <c r="E79" i="10"/>
  <c r="D79" i="10"/>
  <c r="M77" i="10"/>
  <c r="G77" i="10"/>
  <c r="C77" i="10"/>
  <c r="C75" i="10" s="1"/>
  <c r="J75" i="10"/>
  <c r="I75" i="10"/>
  <c r="H75" i="10"/>
  <c r="F75" i="10"/>
  <c r="E75" i="10"/>
  <c r="D75" i="10"/>
  <c r="M72" i="10"/>
  <c r="G72" i="10"/>
  <c r="C72" i="10"/>
  <c r="J71" i="10"/>
  <c r="I71" i="10"/>
  <c r="H71" i="10"/>
  <c r="F71" i="10"/>
  <c r="E71" i="10"/>
  <c r="D71" i="10"/>
  <c r="M69" i="10"/>
  <c r="G69" i="10"/>
  <c r="C69" i="10"/>
  <c r="J68" i="10"/>
  <c r="J67" i="10" s="1"/>
  <c r="I68" i="10"/>
  <c r="H68" i="10"/>
  <c r="F68" i="10"/>
  <c r="E68" i="10"/>
  <c r="D68" i="10"/>
  <c r="M60" i="10"/>
  <c r="G60" i="10"/>
  <c r="G59" i="10" s="1"/>
  <c r="C60" i="10"/>
  <c r="J59" i="10"/>
  <c r="J58" i="10" s="1"/>
  <c r="I59" i="10"/>
  <c r="I58" i="10" s="1"/>
  <c r="H59" i="10"/>
  <c r="H58" i="10" s="1"/>
  <c r="F59" i="10"/>
  <c r="F58" i="10" s="1"/>
  <c r="E59" i="10"/>
  <c r="D59" i="10"/>
  <c r="N55" i="10"/>
  <c r="M55" i="10"/>
  <c r="G55" i="10"/>
  <c r="C55" i="10"/>
  <c r="N53" i="10"/>
  <c r="M53" i="10"/>
  <c r="L53" i="10"/>
  <c r="G53" i="10"/>
  <c r="C53" i="10"/>
  <c r="J52" i="10"/>
  <c r="I52" i="10"/>
  <c r="H52" i="10"/>
  <c r="F52" i="10"/>
  <c r="E52" i="10"/>
  <c r="D52" i="10"/>
  <c r="M48" i="10"/>
  <c r="G48" i="10"/>
  <c r="C48" i="10"/>
  <c r="M45" i="10"/>
  <c r="G45" i="10"/>
  <c r="C45" i="10"/>
  <c r="M42" i="10"/>
  <c r="G42" i="10"/>
  <c r="C42" i="10"/>
  <c r="M38" i="10"/>
  <c r="G38" i="10"/>
  <c r="C38" i="10"/>
  <c r="M35" i="10"/>
  <c r="G35" i="10"/>
  <c r="C35" i="10"/>
  <c r="M31" i="10"/>
  <c r="G31" i="10"/>
  <c r="C31" i="10"/>
  <c r="J29" i="10"/>
  <c r="I29" i="10"/>
  <c r="H29" i="10"/>
  <c r="F29" i="10"/>
  <c r="E29" i="10"/>
  <c r="D29" i="10"/>
  <c r="L27" i="10"/>
  <c r="G27" i="10"/>
  <c r="C27" i="10"/>
  <c r="L24" i="10"/>
  <c r="G24" i="10"/>
  <c r="C24" i="10"/>
  <c r="M19" i="10"/>
  <c r="L19" i="10"/>
  <c r="G19" i="10"/>
  <c r="C19" i="10"/>
  <c r="J18" i="10"/>
  <c r="I18" i="10"/>
  <c r="H18" i="10"/>
  <c r="F18" i="10"/>
  <c r="E18" i="10"/>
  <c r="D18" i="10"/>
  <c r="M13" i="10"/>
  <c r="G13" i="10"/>
  <c r="G12" i="10" s="1"/>
  <c r="C13" i="10"/>
  <c r="C12" i="10" s="1"/>
  <c r="J12" i="10"/>
  <c r="J11" i="10" s="1"/>
  <c r="I12" i="10"/>
  <c r="I11" i="10" s="1"/>
  <c r="H12" i="10"/>
  <c r="H11" i="10" s="1"/>
  <c r="F12" i="10"/>
  <c r="F11" i="10" s="1"/>
  <c r="E12" i="10"/>
  <c r="E11" i="10" s="1"/>
  <c r="D12" i="10"/>
  <c r="M18" i="10" l="1"/>
  <c r="I117" i="10"/>
  <c r="G208" i="10"/>
  <c r="G207" i="10" s="1"/>
  <c r="F74" i="10"/>
  <c r="M84" i="10"/>
  <c r="H91" i="10"/>
  <c r="C118" i="10"/>
  <c r="C117" i="10" s="1"/>
  <c r="M237" i="10"/>
  <c r="H236" i="10"/>
  <c r="K24" i="10"/>
  <c r="K38" i="10"/>
  <c r="G190" i="10"/>
  <c r="G189" i="10" s="1"/>
  <c r="D236" i="10"/>
  <c r="N106" i="10"/>
  <c r="K84" i="10"/>
  <c r="I215" i="10"/>
  <c r="I206" i="10" s="1"/>
  <c r="F117" i="10"/>
  <c r="K55" i="10"/>
  <c r="M229" i="10"/>
  <c r="C153" i="10"/>
  <c r="C200" i="10"/>
  <c r="C199" i="10" s="1"/>
  <c r="C198" i="10" s="1"/>
  <c r="G52" i="10"/>
  <c r="L18" i="10"/>
  <c r="M68" i="10"/>
  <c r="J117" i="10"/>
  <c r="M133" i="10"/>
  <c r="K285" i="10"/>
  <c r="K291" i="10"/>
  <c r="M126" i="10"/>
  <c r="C133" i="10"/>
  <c r="C132" i="10" s="1"/>
  <c r="K12" i="10"/>
  <c r="C29" i="10"/>
  <c r="K60" i="10"/>
  <c r="M106" i="10"/>
  <c r="I109" i="10"/>
  <c r="K203" i="10"/>
  <c r="N224" i="10"/>
  <c r="N261" i="10"/>
  <c r="K263" i="10"/>
  <c r="G18" i="10"/>
  <c r="C283" i="10"/>
  <c r="H67" i="10"/>
  <c r="F91" i="10"/>
  <c r="H215" i="10"/>
  <c r="K89" i="10"/>
  <c r="K107" i="10"/>
  <c r="J109" i="10"/>
  <c r="I132" i="10"/>
  <c r="K212" i="10"/>
  <c r="K221" i="10"/>
  <c r="N79" i="10"/>
  <c r="M100" i="10"/>
  <c r="M110" i="10"/>
  <c r="N114" i="10"/>
  <c r="M71" i="10"/>
  <c r="K72" i="10"/>
  <c r="N84" i="10"/>
  <c r="M153" i="10"/>
  <c r="M219" i="10"/>
  <c r="N260" i="10"/>
  <c r="J273" i="10"/>
  <c r="H109" i="10"/>
  <c r="I152" i="10"/>
  <c r="M152" i="10" s="1"/>
  <c r="G133" i="10"/>
  <c r="G132" i="10" s="1"/>
  <c r="G131" i="10" s="1"/>
  <c r="K146" i="10"/>
  <c r="G100" i="10"/>
  <c r="G106" i="10"/>
  <c r="K106" i="10" s="1"/>
  <c r="G88" i="10"/>
  <c r="K88" i="10" s="1"/>
  <c r="G79" i="10"/>
  <c r="K79" i="10" s="1"/>
  <c r="K80" i="10"/>
  <c r="I67" i="10"/>
  <c r="K134" i="10"/>
  <c r="K111" i="10"/>
  <c r="N100" i="10"/>
  <c r="G92" i="10"/>
  <c r="K92" i="10" s="1"/>
  <c r="M75" i="10"/>
  <c r="I74" i="10"/>
  <c r="N52" i="10"/>
  <c r="G29" i="10"/>
  <c r="I17" i="10"/>
  <c r="K19" i="10"/>
  <c r="M169" i="10"/>
  <c r="N276" i="10"/>
  <c r="K278" i="10"/>
  <c r="K53" i="10"/>
  <c r="K210" i="10"/>
  <c r="K288" i="10"/>
  <c r="C18" i="10"/>
  <c r="M29" i="10"/>
  <c r="D17" i="10"/>
  <c r="J17" i="10"/>
  <c r="K27" i="10"/>
  <c r="K31" i="10"/>
  <c r="L52" i="10"/>
  <c r="G71" i="10"/>
  <c r="M79" i="10"/>
  <c r="M88" i="10"/>
  <c r="M92" i="10"/>
  <c r="E109" i="10"/>
  <c r="K115" i="10"/>
  <c r="K164" i="10"/>
  <c r="G219" i="10"/>
  <c r="G215" i="10" s="1"/>
  <c r="M224" i="10"/>
  <c r="I236" i="10"/>
  <c r="D265" i="10"/>
  <c r="D264" i="10" s="1"/>
  <c r="K271" i="10"/>
  <c r="K284" i="10"/>
  <c r="K290" i="10"/>
  <c r="M52" i="10"/>
  <c r="C68" i="10"/>
  <c r="J74" i="10"/>
  <c r="L88" i="10"/>
  <c r="N88" i="10"/>
  <c r="K97" i="10"/>
  <c r="K155" i="10"/>
  <c r="K169" i="10"/>
  <c r="K226" i="10"/>
  <c r="N238" i="10"/>
  <c r="L260" i="10"/>
  <c r="L261" i="10"/>
  <c r="F274" i="10"/>
  <c r="N274" i="10" s="1"/>
  <c r="M276" i="10"/>
  <c r="E67" i="10"/>
  <c r="J91" i="10"/>
  <c r="C52" i="10"/>
  <c r="D74" i="10"/>
  <c r="K85" i="10"/>
  <c r="E91" i="10"/>
  <c r="K94" i="10"/>
  <c r="M114" i="10"/>
  <c r="M118" i="10"/>
  <c r="G168" i="10"/>
  <c r="K170" i="10"/>
  <c r="M190" i="10"/>
  <c r="M207" i="10"/>
  <c r="C266" i="10"/>
  <c r="C265" i="10" s="1"/>
  <c r="L114" i="10"/>
  <c r="E74" i="10"/>
  <c r="K101" i="10"/>
  <c r="D109" i="10"/>
  <c r="C114" i="10"/>
  <c r="J199" i="10"/>
  <c r="J198" i="10" s="1"/>
  <c r="C208" i="10"/>
  <c r="C207" i="10" s="1"/>
  <c r="M208" i="10"/>
  <c r="J223" i="10"/>
  <c r="K233" i="10"/>
  <c r="L266" i="10"/>
  <c r="K287" i="10"/>
  <c r="M11" i="10"/>
  <c r="M12" i="10"/>
  <c r="F222" i="10"/>
  <c r="G58" i="10"/>
  <c r="M168" i="10"/>
  <c r="F168" i="10"/>
  <c r="E215" i="10"/>
  <c r="H223" i="10"/>
  <c r="L224" i="10"/>
  <c r="D11" i="10"/>
  <c r="H17" i="10"/>
  <c r="K48" i="10"/>
  <c r="C59" i="10"/>
  <c r="F67" i="10"/>
  <c r="D67" i="10"/>
  <c r="H74" i="10"/>
  <c r="D91" i="10"/>
  <c r="K103" i="10"/>
  <c r="C100" i="10"/>
  <c r="F109" i="10"/>
  <c r="D198" i="10"/>
  <c r="D228" i="10"/>
  <c r="C238" i="10"/>
  <c r="K240" i="10"/>
  <c r="K35" i="10"/>
  <c r="K42" i="10"/>
  <c r="K45" i="10"/>
  <c r="F152" i="10"/>
  <c r="C152" i="10" s="1"/>
  <c r="D189" i="10"/>
  <c r="K193" i="10"/>
  <c r="F198" i="10"/>
  <c r="E199" i="10"/>
  <c r="N219" i="10"/>
  <c r="F229" i="10"/>
  <c r="F236" i="10"/>
  <c r="C230" i="10"/>
  <c r="K13" i="10"/>
  <c r="M59" i="10"/>
  <c r="E58" i="10"/>
  <c r="D132" i="10"/>
  <c r="N133" i="10"/>
  <c r="J132" i="10"/>
  <c r="I274" i="10"/>
  <c r="G11" i="10"/>
  <c r="E17" i="10"/>
  <c r="C74" i="10"/>
  <c r="C190" i="10"/>
  <c r="K191" i="10"/>
  <c r="F17" i="10"/>
  <c r="D58" i="10"/>
  <c r="K69" i="10"/>
  <c r="G68" i="10"/>
  <c r="F131" i="10"/>
  <c r="N153" i="10"/>
  <c r="M216" i="10"/>
  <c r="N266" i="10"/>
  <c r="F265" i="10"/>
  <c r="N265" i="10" s="1"/>
  <c r="C71" i="10"/>
  <c r="C110" i="10"/>
  <c r="K110" i="10" s="1"/>
  <c r="G114" i="10"/>
  <c r="E117" i="10"/>
  <c r="J152" i="10"/>
  <c r="G153" i="10"/>
  <c r="M189" i="10"/>
  <c r="G199" i="10"/>
  <c r="N200" i="10"/>
  <c r="H206" i="10"/>
  <c r="F215" i="10"/>
  <c r="C219" i="10"/>
  <c r="M222" i="10"/>
  <c r="M223" i="10"/>
  <c r="E228" i="10"/>
  <c r="K232" i="10"/>
  <c r="G230" i="10"/>
  <c r="J264" i="10"/>
  <c r="G265" i="10"/>
  <c r="C273" i="10"/>
  <c r="E281" i="10"/>
  <c r="K289" i="10"/>
  <c r="C216" i="10"/>
  <c r="M261" i="10"/>
  <c r="E260" i="10"/>
  <c r="I264" i="10"/>
  <c r="G274" i="10"/>
  <c r="K276" i="10"/>
  <c r="K77" i="10"/>
  <c r="K120" i="10"/>
  <c r="K122" i="10"/>
  <c r="K128" i="10"/>
  <c r="L208" i="10"/>
  <c r="D207" i="10"/>
  <c r="L207" i="10" s="1"/>
  <c r="J207" i="10"/>
  <c r="N208" i="10"/>
  <c r="K234" i="10"/>
  <c r="C264" i="10"/>
  <c r="D168" i="10"/>
  <c r="M200" i="10"/>
  <c r="I199" i="10"/>
  <c r="N216" i="10"/>
  <c r="J215" i="10"/>
  <c r="K218" i="10"/>
  <c r="D222" i="10"/>
  <c r="M230" i="10"/>
  <c r="J237" i="10"/>
  <c r="J236" i="10" s="1"/>
  <c r="M238" i="10"/>
  <c r="I282" i="10"/>
  <c r="M283" i="10"/>
  <c r="K286" i="10"/>
  <c r="G75" i="10"/>
  <c r="I91" i="10"/>
  <c r="G118" i="10"/>
  <c r="G126" i="10"/>
  <c r="D215" i="10"/>
  <c r="G223" i="10"/>
  <c r="K224" i="10"/>
  <c r="C282" i="10"/>
  <c r="F207" i="10"/>
  <c r="C223" i="10"/>
  <c r="C261" i="10"/>
  <c r="E265" i="10"/>
  <c r="M265" i="10" s="1"/>
  <c r="M266" i="10"/>
  <c r="H281" i="10"/>
  <c r="F282" i="10"/>
  <c r="G283" i="10"/>
  <c r="G261" i="10"/>
  <c r="N74" i="10" l="1"/>
  <c r="L236" i="10"/>
  <c r="K190" i="10"/>
  <c r="C17" i="10"/>
  <c r="M215" i="10"/>
  <c r="K132" i="10"/>
  <c r="M132" i="10"/>
  <c r="G91" i="10"/>
  <c r="K200" i="10"/>
  <c r="K52" i="10"/>
  <c r="I131" i="10"/>
  <c r="K18" i="10"/>
  <c r="K133" i="10"/>
  <c r="L74" i="10"/>
  <c r="J222" i="10"/>
  <c r="K29" i="10"/>
  <c r="N223" i="10"/>
  <c r="M67" i="10"/>
  <c r="N91" i="10"/>
  <c r="K71" i="10"/>
  <c r="M74" i="10"/>
  <c r="M91" i="10"/>
  <c r="C91" i="10"/>
  <c r="G17" i="10"/>
  <c r="K17" i="10" s="1"/>
  <c r="K266" i="10"/>
  <c r="L265" i="10"/>
  <c r="N199" i="10"/>
  <c r="L264" i="10"/>
  <c r="K100" i="10"/>
  <c r="K208" i="10"/>
  <c r="L109" i="10"/>
  <c r="N152" i="10"/>
  <c r="K114" i="10"/>
  <c r="M17" i="10"/>
  <c r="M109" i="10"/>
  <c r="F273" i="10"/>
  <c r="F194" i="10"/>
  <c r="F206" i="10"/>
  <c r="I281" i="10"/>
  <c r="M281" i="10" s="1"/>
  <c r="M282" i="10"/>
  <c r="M117" i="10"/>
  <c r="C168" i="10"/>
  <c r="E194" i="10"/>
  <c r="M260" i="10"/>
  <c r="N215" i="10"/>
  <c r="C215" i="10"/>
  <c r="C58" i="10"/>
  <c r="E198" i="10"/>
  <c r="E206" i="10"/>
  <c r="C260" i="10"/>
  <c r="N236" i="10"/>
  <c r="K274" i="10"/>
  <c r="G273" i="10"/>
  <c r="K273" i="10" s="1"/>
  <c r="M228" i="10"/>
  <c r="K199" i="10"/>
  <c r="G198" i="10"/>
  <c r="C109" i="10"/>
  <c r="N109" i="10"/>
  <c r="K216" i="10"/>
  <c r="G152" i="10"/>
  <c r="K152" i="10" s="1"/>
  <c r="M58" i="10"/>
  <c r="C222" i="10"/>
  <c r="G222" i="10"/>
  <c r="K223" i="10"/>
  <c r="K126" i="10"/>
  <c r="M199" i="10"/>
  <c r="I198" i="10"/>
  <c r="G264" i="10"/>
  <c r="K264" i="10" s="1"/>
  <c r="K265" i="10"/>
  <c r="K219" i="10"/>
  <c r="G109" i="10"/>
  <c r="F264" i="10"/>
  <c r="C67" i="10"/>
  <c r="C189" i="10"/>
  <c r="C131" i="10"/>
  <c r="J131" i="10"/>
  <c r="N132" i="10"/>
  <c r="C229" i="10"/>
  <c r="F228" i="10"/>
  <c r="N198" i="10"/>
  <c r="K59" i="10"/>
  <c r="C11" i="10"/>
  <c r="K153" i="10"/>
  <c r="N17" i="10"/>
  <c r="J206" i="10"/>
  <c r="N207" i="10"/>
  <c r="G260" i="10"/>
  <c r="K261" i="10"/>
  <c r="K118" i="10"/>
  <c r="G117" i="10"/>
  <c r="K207" i="10"/>
  <c r="G206" i="10"/>
  <c r="K283" i="10"/>
  <c r="G282" i="10"/>
  <c r="E236" i="10"/>
  <c r="K68" i="10"/>
  <c r="G67" i="10"/>
  <c r="D131" i="10"/>
  <c r="C281" i="10"/>
  <c r="K75" i="10"/>
  <c r="G74" i="10"/>
  <c r="K74" i="10" s="1"/>
  <c r="D206" i="10"/>
  <c r="L206" i="10" s="1"/>
  <c r="M274" i="10"/>
  <c r="I273" i="10"/>
  <c r="L223" i="10"/>
  <c r="H222" i="10"/>
  <c r="L222" i="10" s="1"/>
  <c r="C237" i="10"/>
  <c r="K238" i="10"/>
  <c r="L17" i="10"/>
  <c r="H194" i="10"/>
  <c r="F281" i="10"/>
  <c r="K230" i="10"/>
  <c r="G229" i="10"/>
  <c r="E264" i="10"/>
  <c r="I292" i="10" l="1"/>
  <c r="M131" i="10"/>
  <c r="I194" i="10"/>
  <c r="K91" i="10"/>
  <c r="N222" i="10"/>
  <c r="N264" i="10"/>
  <c r="N273" i="10"/>
  <c r="K131" i="10"/>
  <c r="K222" i="10"/>
  <c r="M236" i="10"/>
  <c r="C228" i="10"/>
  <c r="E292" i="10"/>
  <c r="K58" i="10"/>
  <c r="D292" i="10"/>
  <c r="K117" i="10"/>
  <c r="N206" i="10"/>
  <c r="J292" i="10"/>
  <c r="K189" i="10"/>
  <c r="K109" i="10"/>
  <c r="M198" i="10"/>
  <c r="C236" i="10"/>
  <c r="K237" i="10"/>
  <c r="M273" i="10"/>
  <c r="K282" i="10"/>
  <c r="G281" i="10"/>
  <c r="K281" i="10" s="1"/>
  <c r="C194" i="10"/>
  <c r="N131" i="10"/>
  <c r="J194" i="10"/>
  <c r="K215" i="10"/>
  <c r="C206" i="10"/>
  <c r="K206" i="10" s="1"/>
  <c r="F292" i="10"/>
  <c r="K229" i="10"/>
  <c r="G228" i="10"/>
  <c r="K67" i="10"/>
  <c r="K198" i="10"/>
  <c r="K11" i="10"/>
  <c r="K168" i="10"/>
  <c r="H292" i="10"/>
  <c r="H293" i="10" s="1"/>
  <c r="K260" i="10"/>
  <c r="G236" i="10"/>
  <c r="G292" i="10" s="1"/>
  <c r="D194" i="10"/>
  <c r="L194" i="10" s="1"/>
  <c r="M264" i="10"/>
  <c r="M206" i="10"/>
  <c r="G194" i="10"/>
  <c r="M194" i="10" l="1"/>
  <c r="I293" i="10"/>
  <c r="L292" i="10"/>
  <c r="K228" i="10"/>
  <c r="G293" i="10"/>
  <c r="K194" i="10"/>
  <c r="F293" i="10"/>
  <c r="C292" i="10"/>
  <c r="E293" i="10"/>
  <c r="D293" i="10"/>
  <c r="J293" i="10"/>
  <c r="N194" i="10"/>
  <c r="N292" i="10"/>
  <c r="M292" i="10"/>
  <c r="K236" i="10"/>
  <c r="L293" i="10" l="1"/>
  <c r="M293" i="10"/>
  <c r="K292" i="10"/>
  <c r="C293" i="10"/>
  <c r="N293" i="10"/>
  <c r="K293" i="10" l="1"/>
</calcChain>
</file>

<file path=xl/comments1.xml><?xml version="1.0" encoding="utf-8"?>
<comments xmlns="http://schemas.openxmlformats.org/spreadsheetml/2006/main">
  <authors>
    <author>Eco</author>
    <author>OVFK10</author>
  </authors>
  <commentList>
    <comment ref="B13" authorId="0" shapeId="0">
      <text>
        <r>
          <rPr>
            <sz val="72"/>
            <rFont val="Tahoma"/>
            <family val="2"/>
            <charset val="204"/>
          </rPr>
          <t>МП "Комплексное развитие в сфере строительства"
 п. 1.4.1</t>
        </r>
      </text>
    </comment>
    <comment ref="B19" authorId="1" shapeId="0">
      <text>
        <r>
          <rPr>
            <sz val="72"/>
            <rFont val="Tahoma"/>
            <family val="2"/>
            <charset val="204"/>
          </rPr>
          <t>МП "Развитие образования" 
п. 1.1.31</t>
        </r>
      </text>
    </comment>
    <comment ref="B24" authorId="0" shapeId="0">
      <text>
        <r>
          <rPr>
            <b/>
            <sz val="9"/>
            <rFont val="Tahoma"/>
            <family val="2"/>
            <charset val="204"/>
          </rPr>
          <t>Eco:</t>
        </r>
        <r>
          <rPr>
            <sz val="9"/>
            <rFont val="Tahoma"/>
            <family val="2"/>
            <charset val="204"/>
          </rPr>
          <t xml:space="preserve">
МП</t>
        </r>
        <r>
          <rPr>
            <sz val="72"/>
            <rFont val="Tahoma"/>
            <family val="2"/>
            <charset val="204"/>
          </rPr>
          <t xml:space="preserve"> "Развитие образования" 
п. 1.1.31</t>
        </r>
      </text>
    </comment>
    <comment ref="B27" authorId="1" shapeId="0">
      <text>
        <r>
          <rPr>
            <sz val="72"/>
            <rFont val="Tahoma"/>
            <family val="2"/>
            <charset val="204"/>
          </rPr>
          <t>МП "Развитие образования" 
п. 1.1.19</t>
        </r>
        <r>
          <rPr>
            <sz val="9"/>
            <rFont val="Tahoma"/>
            <family val="2"/>
            <charset val="204"/>
          </rPr>
          <t xml:space="preserve">
</t>
        </r>
      </text>
    </comment>
    <comment ref="B31" authorId="1" shapeId="0">
      <text>
        <r>
          <rPr>
            <sz val="72"/>
            <rFont val="Tahoma"/>
            <family val="2"/>
            <charset val="204"/>
          </rPr>
          <t>МП "Развитие образования" 
п. 1.1.6</t>
        </r>
      </text>
    </comment>
    <comment ref="B35" authorId="1" shapeId="0">
      <text>
        <r>
          <rPr>
            <sz val="72"/>
            <rFont val="Tahoma"/>
            <family val="2"/>
            <charset val="204"/>
          </rPr>
          <t xml:space="preserve">МП "Развитие образования" 
п. 1.1.13
</t>
        </r>
      </text>
    </comment>
    <comment ref="B38" authorId="1" shapeId="0">
      <text>
        <r>
          <rPr>
            <sz val="72"/>
            <rFont val="Tahoma"/>
            <family val="2"/>
            <charset val="204"/>
          </rPr>
          <t>МП "Развитие образования" 
п. 1.1.2</t>
        </r>
      </text>
    </comment>
    <comment ref="B42" authorId="1" shapeId="0">
      <text>
        <r>
          <rPr>
            <sz val="72"/>
            <rFont val="Tahoma"/>
            <family val="2"/>
            <charset val="204"/>
          </rPr>
          <t>МП "Развитие образования" 
п. 1.1.10</t>
        </r>
      </text>
    </comment>
    <comment ref="B45" authorId="1" shapeId="0">
      <text>
        <r>
          <rPr>
            <sz val="72"/>
            <rFont val="Tahoma"/>
            <family val="2"/>
            <charset val="204"/>
          </rPr>
          <t>МП "Развитие образования" 
п. 1.1.27</t>
        </r>
      </text>
    </comment>
    <comment ref="B48" authorId="1" shapeId="0">
      <text>
        <r>
          <rPr>
            <sz val="72"/>
            <rFont val="Tahoma"/>
            <family val="2"/>
            <charset val="204"/>
          </rPr>
          <t>МП "Развитие образования" 
п. 1.1.15</t>
        </r>
      </text>
    </comment>
    <comment ref="B53" authorId="1" shapeId="0">
      <text>
        <r>
          <rPr>
            <sz val="72"/>
            <rFont val="Tahoma"/>
            <family val="2"/>
            <charset val="204"/>
          </rPr>
          <t>МП "Развитие образования" 
п. 1.1.11</t>
        </r>
      </text>
    </comment>
    <comment ref="B69" authorId="1" shapeId="0">
      <text>
        <r>
          <rPr>
            <sz val="72"/>
            <rFont val="Tahoma"/>
            <family val="2"/>
            <charset val="204"/>
          </rPr>
          <t>МП "Управление и контроль за муниципальным имуществом и земельными ресурсами";
пп "Приобр. жил. помещений для детей-сирот ….."
п. 1.1.1</t>
        </r>
      </text>
    </comment>
    <comment ref="B72" authorId="1" shapeId="0">
      <text>
        <r>
          <rPr>
            <sz val="72"/>
            <rFont val="Tahoma"/>
            <family val="2"/>
            <charset val="204"/>
          </rPr>
          <t>МП "Дети Тамани" 
п. 1.3.1</t>
        </r>
      </text>
    </comment>
    <comment ref="B77" authorId="1" shapeId="0">
      <text>
        <r>
          <rPr>
            <sz val="72"/>
            <rFont val="Tahoma"/>
            <family val="2"/>
            <charset val="204"/>
          </rPr>
          <t>МП "Развитие культуры";
пп "Кадровое обеспечение в сфере культуры"
п. 1.2.2</t>
        </r>
      </text>
    </comment>
    <comment ref="B89" authorId="1" shapeId="0">
      <text>
        <r>
          <rPr>
            <sz val="72"/>
            <rFont val="Tahoma"/>
            <family val="2"/>
            <charset val="204"/>
          </rPr>
          <t>МП "Развитие культуры" 
п. 1.1.15</t>
        </r>
      </text>
    </comment>
    <comment ref="B94" authorId="1" shapeId="0">
      <text>
        <r>
          <rPr>
            <sz val="72"/>
            <rFont val="Tahoma"/>
            <family val="2"/>
            <charset val="204"/>
          </rPr>
          <t>МП "Обеспечение и развитие физической культуры и спорта"
п. 1.2.4</t>
        </r>
      </text>
    </comment>
    <comment ref="B103" authorId="0" shapeId="0">
      <text>
        <r>
          <rPr>
            <b/>
            <sz val="9"/>
            <rFont val="Tahoma"/>
            <family val="2"/>
            <charset val="204"/>
          </rPr>
          <t>Eco:</t>
        </r>
        <r>
          <rPr>
            <sz val="9"/>
            <rFont val="Tahoma"/>
            <family val="2"/>
            <charset val="204"/>
          </rPr>
          <t xml:space="preserve">
</t>
        </r>
        <r>
          <rPr>
            <sz val="72"/>
            <rFont val="Tahoma"/>
            <family val="2"/>
            <charset val="204"/>
          </rPr>
          <t>МП "Обеспечение и развитие физической культуры и спорта"    
 п. 1.2.9</t>
        </r>
      </text>
    </comment>
    <comment ref="B107" authorId="1" shapeId="0">
      <text>
        <r>
          <rPr>
            <sz val="72"/>
            <rFont val="Tahoma"/>
            <family val="2"/>
            <charset val="204"/>
          </rPr>
          <t>МП "Обеспечение и развитие физической культуры и спорта"
п. 1.2.5</t>
        </r>
      </text>
    </comment>
    <comment ref="B111" authorId="0" shapeId="0">
      <text>
        <r>
          <rPr>
            <b/>
            <sz val="9"/>
            <rFont val="Tahoma"/>
            <family val="2"/>
            <charset val="204"/>
          </rPr>
          <t>Eco:</t>
        </r>
        <r>
          <rPr>
            <sz val="9"/>
            <rFont val="Tahoma"/>
            <family val="2"/>
            <charset val="204"/>
          </rPr>
          <t xml:space="preserve">
</t>
        </r>
        <r>
          <rPr>
            <sz val="72"/>
            <rFont val="Tahoma"/>
            <family val="2"/>
            <charset val="204"/>
          </rPr>
          <t>МП "Развитие ЖКХ" 
пп "Улучшение жилищных условий населения"</t>
        </r>
      </text>
    </comment>
    <comment ref="B115" authorId="1" shapeId="0">
      <text>
        <r>
          <rPr>
            <sz val="72"/>
            <rFont val="Tahoma"/>
            <family val="2"/>
            <charset val="204"/>
          </rPr>
          <t>МП "Развитие ЖКХ" 
пп "Улучшение жилищных условий населения Т.р."
п. 1.1.2</t>
        </r>
      </text>
    </comment>
    <comment ref="B120" authorId="0" shapeId="0">
      <text>
        <r>
          <rPr>
            <sz val="72"/>
            <rFont val="Tahoma"/>
            <family val="2"/>
            <charset val="204"/>
          </rPr>
          <t>МП "Развитие сельского хозяйства"</t>
        </r>
      </text>
    </comment>
    <comment ref="B122" authorId="1" shapeId="0">
      <text>
        <r>
          <rPr>
            <sz val="72"/>
            <rFont val="Tahoma"/>
            <family val="2"/>
            <charset val="204"/>
          </rPr>
          <t>МП "Развитие сельского хозяйства";
пп "Поддержка граждан, ведущих ЛПХ….."
п. 1.1.1</t>
        </r>
      </text>
    </comment>
    <comment ref="B128" authorId="1" shapeId="0">
      <text>
        <r>
          <rPr>
            <sz val="72"/>
            <rFont val="Tahoma"/>
            <family val="2"/>
            <charset val="204"/>
          </rPr>
          <t>МП "Развитие сельского хозяйства";
пп "Обеспечение эпизоотического ветеринарно-санитарного благополучия"
п. 1.1.1</t>
        </r>
      </text>
    </comment>
    <comment ref="B134" authorId="1" shapeId="0">
      <text>
        <r>
          <rPr>
            <sz val="72"/>
            <rFont val="Tahoma"/>
            <family val="2"/>
            <charset val="204"/>
          </rPr>
          <t>МП "Комплексное развитие в сфере строительства" 
п. 1.5.3</t>
        </r>
      </text>
    </comment>
    <comment ref="B146" authorId="0" shapeId="0">
      <text>
        <r>
          <rPr>
            <b/>
            <sz val="9"/>
            <rFont val="Tahoma"/>
            <family val="2"/>
            <charset val="204"/>
          </rPr>
          <t>Eco:</t>
        </r>
        <r>
          <rPr>
            <sz val="9"/>
            <rFont val="Tahoma"/>
            <family val="2"/>
            <charset val="204"/>
          </rPr>
          <t xml:space="preserve">
</t>
        </r>
        <r>
          <rPr>
            <sz val="72"/>
            <rFont val="Tahoma"/>
            <family val="2"/>
            <charset val="204"/>
          </rPr>
          <t xml:space="preserve">МП "Комплексное развитие в сфере строительства" </t>
        </r>
      </text>
    </comment>
  </commentList>
</comments>
</file>

<file path=xl/sharedStrings.xml><?xml version="1.0" encoding="utf-8"?>
<sst xmlns="http://schemas.openxmlformats.org/spreadsheetml/2006/main" count="214" uniqueCount="183">
  <si>
    <t>Приложение к служебной записке</t>
  </si>
  <si>
    <t>от________________№___________________</t>
  </si>
  <si>
    <t>№ п/п</t>
  </si>
  <si>
    <t>Наименование государственных программ Краснодарского края, подпрограмм, мероприятий</t>
  </si>
  <si>
    <t>Лимиты</t>
  </si>
  <si>
    <t>Освоено по данным отчетов координаторов программ</t>
  </si>
  <si>
    <t>Процент исполнения (%)</t>
  </si>
  <si>
    <t>Информация по исполнению государственных программ Краснодарского края</t>
  </si>
  <si>
    <t>Всего</t>
  </si>
  <si>
    <t>в том числе</t>
  </si>
  <si>
    <t>федеральный бюджет</t>
  </si>
  <si>
    <t>краевой бюджет</t>
  </si>
  <si>
    <t>местный бюджет</t>
  </si>
  <si>
    <t>Информация об участии муниципального образования Темрюкский район в государственных программах Краснодарского края</t>
  </si>
  <si>
    <t>Государственная  программа Краснодарского края "Развитие здравоохранения", в том числе:</t>
  </si>
  <si>
    <t>Государственная  программа Краснодарского края "Развитие образования ", в том числе:</t>
  </si>
  <si>
    <t>Государственная программа Краснодарского края "Социальная поддержка граждан",  в том числе:</t>
  </si>
  <si>
    <t>Государственная программа Краснодарского края  "Дети Кубани", в том числе:</t>
  </si>
  <si>
    <t>Государственная  программа Краснодарского края "Развитие культуры", в том числе:</t>
  </si>
  <si>
    <t xml:space="preserve"> Государственная программа Краснодарского края "Развитие жилищно-коммунального хозяйства"  в том числе:</t>
  </si>
  <si>
    <t>Государственная программа Краснодарского края  "Развитие сельского хозяйства и регулирование рынков сельскохозяйственной продукции, сырья и продовольствия", в том числе:</t>
  </si>
  <si>
    <t>Государственная программа Краснодарского края  "Развитие общественной инфраструктуры", в том числе:</t>
  </si>
  <si>
    <t>подпрограмма "Создание объектов общественной инфраструктуры муниципальной собственности", в том числе:</t>
  </si>
  <si>
    <t>Государственная программа Краснодарского края  "Развитие сети автомобильных дорог Краснодарского края", в том числе:</t>
  </si>
  <si>
    <t>Государственная программа Краснодарского края  "Региональная политика и развитие гражданского общества", в том числе:</t>
  </si>
  <si>
    <t>Итого по муниципальному району</t>
  </si>
  <si>
    <t>Информация об участии городского и сельских поселений Темрюкский район в государственных программах Краснодарского края</t>
  </si>
  <si>
    <t>подпрограмма "Комплексное развитие сельских территорий":</t>
  </si>
  <si>
    <t>мероприятие "Предоставление субсидий местным бюджетам муниципальных образований Краснодарского края на софинансирование расходных обязательств муниципальных образований Краснодарского края по организации благоустройства сельских территорий" (мероприятие 1.2.1.1):</t>
  </si>
  <si>
    <t>Администрация Краснострельского сельского поселения Темрюкского района</t>
  </si>
  <si>
    <t xml:space="preserve">Мероприятие выполнено.                                    Выполнен ремонт тротуара по четной стороне ул.Ленина пос.Стрелка на участке от ул. Зои Космодемьянской до ЖД вокзала" (1201 м²) (на общую сумму 2200,2 тыс. рублей). В результате выполнения мероприятия сложилась экономия средств за счет округления в сумме 0,2 тыс. рублей. </t>
  </si>
  <si>
    <t xml:space="preserve">Мероприятие выполнено.                                  Выполнен ремонт тротуара по четной стороне ул.Мира х.Белый на участке от пер.Садовый до пер.Возрождения вокзала" площадью 599,3 м².  Срок исполнения контракта до 30.12.2023г. Работы завершены и приняты 08.11.2023г. Работы оплачены 17.11.2023 г. в полном объеме.  По результатам торгов экономия составила 111,0 тыс. рублей. 25.12.2023 года заключено дополнительное соглашение об уменьшении размера субсидии. (на сумму 111,0 тыс. рублей). </t>
  </si>
  <si>
    <t>Государственная программа Краснодарского края  "Развитие культуры", в том числе:</t>
  </si>
  <si>
    <t>мероприятие "Предоставление субсидий местным бюджетам муниципальных образований Краснодарского края на софинансирование расходных обязательств, возникающих при выполнении полномочий органов местного самоуправления по ремонту и укреплению материально-технической базы, в том числе приобретению автотранспорта (автобусы, микроавтобусы), технического оснащения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(мероприятие 1.2.1)</t>
  </si>
  <si>
    <t>Государственная программа Краснодарского края  "Региональная политика и развитие гражданского общества",  в том числе:</t>
  </si>
  <si>
    <t>мероприятие "Предоставление из бюджета Краснодарского края местным бюджетам дотаций на поощрение муниципальных образований Краснодарского края, органы территориального общественного самоуправления которых являются победителями краевого конкурса на звание "Лучший орган территориального общественного самоуправления" (мероприятие 2.3):</t>
  </si>
  <si>
    <t xml:space="preserve"> Государственная программа Краснодарского края "Развитие жилищно-коммунального хозяйства", в том числе:</t>
  </si>
  <si>
    <t>Государственная программа Краснодарского края "Развитие сети автомобильных дорог Краснодарского края", в том числе:</t>
  </si>
  <si>
    <t>Государственная программа Краснодарского края  «Формирование современной городской среды», в том числе:</t>
  </si>
  <si>
    <t>Государственная программа Краснодарского края "Управление государственными финансами Краснодарского края", в том числе:</t>
  </si>
  <si>
    <t>мероприятие "Предоставление дотаций на выравнивание бюджетной обеспеченности поселений" (мероприятие 1.2):</t>
  </si>
  <si>
    <t>Всего по Темрюкскому району</t>
  </si>
  <si>
    <t>Начальник управления, начальник отдела проектного управления и программ - проектного офиса</t>
  </si>
  <si>
    <t>Е.А. Пожарская</t>
  </si>
  <si>
    <t xml:space="preserve">Мероприятия, реализуемые в рамках регионального проекта "Модернизация первичного звена здравоохранения Российской Федерации":
</t>
  </si>
  <si>
    <t xml:space="preserve">мероприятие "Предоставление субвенций бюджетам муниципальных образований Краснодарского края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(мероприятие 5.1.1). Наименование объекта: "Проектирование и строительство объекта "Врачебная амбулатория в пос. Прогресc".            
</t>
  </si>
  <si>
    <t>Мероприятия, реализуемые в рамках регионального проекта "Педагоги и наставники (Краснодарский край)":</t>
  </si>
  <si>
    <t>мероприятие "Предоставление субвенций на осуществление отдельного государственного полномочия бюджетам муниципальных районов (муниципальных, городских округов)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(мероприятие 14.8)</t>
  </si>
  <si>
    <t>Комплекс процессных мероприятий - реализация образовательных программ дошкольного, начального общего, основного общего, среднего общего и дополнительного образования на территории муниципальных образований Краснодарского края:</t>
  </si>
  <si>
    <t xml:space="preserve">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финансового обеспечения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(мероприятие 1.1) </t>
  </si>
  <si>
    <t>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предоставления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(мероприятие 1.1)</t>
  </si>
  <si>
    <t>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материально-технического обеспечения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указанной государственной итоговой аттестации" (мероприятие 1.1)</t>
  </si>
  <si>
    <t>Комплекс процессных мероприятий - предоставление мер социальной поддержки обучающимся:</t>
  </si>
  <si>
    <t>мероприятие "Предоставление субсидии бюджетам муниципальных районов (муниципальных, городских округов) Краснодарского края на софинансирование расходных обязательств, возникающих при выполнении полномочий органов местного самоуправления муниципальных образований Краснодарского края по вопросам местного значения по организации бесплатного горячего питания обучающихся, получающих начальное общее образование в муниципальных образовательных организациях" (мероприятие 8.6)
х"</t>
  </si>
  <si>
    <t>мероприятие "Предоставление субсидий бюджетам муниципальных районов (муниципальных, городских округов) Краснодарского края на софинансирование расходных обязательств, возникающих при выполнении полномочий органов местного самоуправления муниципальных образований Краснодарского края по вопросам местного значения по организации и обеспечению бесплатным питанием обучающихся с ограниченными возможностями здоровья в муниципальных общеобразовательных организациях" (мероприятие 8.7)</t>
  </si>
  <si>
    <t>Комплекс процессных мероприятий - предоставление мер государственной поддержки семьям с детьми:</t>
  </si>
  <si>
    <t>мероприятие "Предоставление единой субвенции в области социальной политики бюджетам муниципальных районов и городских округов Краснодарского края" (мероприятие 7.6)</t>
  </si>
  <si>
    <t>Комплекс процессных мероприятий - предоставление мер поддержки детям-сиротам, детям, оставшимся без попечения родителей, лицам из числа указанной категории:</t>
  </si>
  <si>
    <t>мероприятие "Предоставление субвенций бюджетам муниципальных образований Краснодарского края на осуществление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(мероприятие 5.1)</t>
  </si>
  <si>
    <t>Комплекс процессных мероприятий - обеспечение отдыха и оздоровления детей в Краснодарском крае:</t>
  </si>
  <si>
    <t>мероприятие "Предоставление субвенций бюджетам муниципальных образований Краснодарского края на осуществление переданных органам местного самоуправления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(мероприятие 7.11)</t>
  </si>
  <si>
    <t>Комплекс процессных мероприятий - совершенствование деятельности государственных учреждений отрасли "Культура, искусство и кинематография" по предоставлению государственных услуг, обеспечение деятельности системы управления и оказания услуг в сфере культуры, искусства и кинематографии:</t>
  </si>
  <si>
    <t xml:space="preserve">мероприятие "Предоставление субвенций муниципальным образованиям Краснодарского края на предоставление мер социальной поддержки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по оплате жилых помещений, отопления и освещения" (мероприятие 8.7)
</t>
  </si>
  <si>
    <t>Комплекс процессных мероприятий - организация досуга и поддержка творческих инициатив:</t>
  </si>
  <si>
    <t>мероприятие "Предоставление субсидий местным бюджетам муниципальных образований Краснодарского края на софинансирование расходных обязательств, возникающих при выполнении полномочий органов местного самоуправления по созданию условий для организации досуга и обеспечения жителей поселения, городского округа услугами организаций культуры либо по созданию условий для обеспечения поселений, входящих в состав муниципального района, услугами по организации досуга и услугами организаций культуры, а также по созданию условий для развития местного традиционного народного художественного творчества, участию в сохранении, возрождении и развитии народных художественных промыслов в поселении, городском округе либо по созданию условий для развития местного традиционного народного художественного творчества в поселениях, входящих в состав муниципального района" (мероприятие 2.2)</t>
  </si>
  <si>
    <t>Мероприятия, реализуемые в рамках ведомственного проекта "Создание условий для обеспечения высокого уровня развития инфраструктуры культуры на территории Краснодарского края":</t>
  </si>
  <si>
    <t>Комплекс процессных мероприятий развитие библиотечного дела:</t>
  </si>
  <si>
    <t>мероприятие "Предоставление субсидий местным бюджетам муниципальных образований Краснодарского края в целях софинансирования расходных обязательств муниципальных образований Краснодарского края, возникающих при реализации мероприятий по модернизации библиотек в части комплектования книжных фондов библиотек муниципальных образований Краснодарского края" (мероприятие 4.2)</t>
  </si>
  <si>
    <t>Государственная программа Краснодарского края "Развитие физической культуры и спорта", в том числе:</t>
  </si>
  <si>
    <t>Комплекс процессных мероприятий - содействие развитию физической культуры и массового спорта в Краснодарском крае, предоставление мер социальной поддержки работникам сферы физической культуры и спорта:</t>
  </si>
  <si>
    <t>Мероприятия, реализуемые в рамках регионального проекта Краснодарского края "Обеспечение инфраструктурой в сфере физической культуры и спорта:</t>
  </si>
  <si>
    <t>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связанных с капитальным ремонтом муниципальных спортивных объектов, в целях обеспечения условий для занятий физической культурой и массовым спортом в муниципальном образовании" (мероприятие 2.1.2)</t>
  </si>
  <si>
    <t>мероприятие "Предоставление субсидий из бюджета Краснодарского края местным бюджетам муниципальных образований Краснодарского края по реализации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 (мероприятие 4.9)</t>
  </si>
  <si>
    <t>Комплекс процессных мероприятий - обеспечение деятельности системы управления в сфере физической культуры и спорта Краснодарского края:</t>
  </si>
  <si>
    <t>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муниципальных образований Краснодарского края в целях обеспечения условий для развития физической культуры и массового спорта в части оплаты труда инструкторов по спорту" (мероприятие 4.3)</t>
  </si>
  <si>
    <t>Комплекс процессных мероприятий - создание условий для обеспечения доступным и комфортным жильем граждан с помощью социальных и компенсационных выплат отдельным категориям граждан:</t>
  </si>
  <si>
    <t>Мероприятия, реализуемые в рамках ведомственного проекта "Оказание государственной поддержки молодым семьям в обеспечении их жильем":</t>
  </si>
  <si>
    <t>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муниципальных образований на предоставление социальных выплат молодым семьям на приобретение (строительство) жилья" (мероприятие 6.1)</t>
  </si>
  <si>
    <t>Комплекс процессных мероприятий - обеспечение деятельности министерства сельского хозяйства и перерабатывающей промышленности Краснодарского края и подведомственных организаций, оказание грантовой и социальной поддержки субъектам агропромышленного комплекса:</t>
  </si>
  <si>
    <t>мероприятие "Предоставление субвенций муниципальным образованиям на осуществление государственных полномочий в сфере сельского хозяйства" (мероприятие 1.4)</t>
  </si>
  <si>
    <t>Комплекс процессных мероприятий - обеспечение деятельности департамента ветеринарии Краснодарского края, подведомственных ему государственных учреждений, оказание мер социальной поддержки специалистам учреждений ветеринарии, работающим и проживающим в сельской местности:</t>
  </si>
  <si>
    <t xml:space="preserve">мероприятие "Предоставление субвенций, выделяемых местным бюджетам муниципальных образований Краснодарского края и бюджету федеральной территории "Сириус" из бюджета Краснодарского края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(мероприятие 4.5)
</t>
  </si>
  <si>
    <t>Мероприятия, реализуемые в рамках регионального проекта "Обеспечение инфраструктурой в сфере физической культуры и спорта":</t>
  </si>
  <si>
    <t>мероприятие "Предоставление субсидий местным бюджетам на софинансирование расходных обязательств муниципальных образований Краснодарского края, возникающих при выполнении полномочий органов местного самоуправления по вопросам местного значения, в целях строительства, реконструкции (в том числе реконструкции объектов незавершенного строительства), технического перевооружения, приобретения объектов спортивной инфраструктуры" (мероприятие 1.1.1).                                                             Наименование объекта: "Строительство спортивного комплекса с плавательным бассейном по ул. Анджиевского в г. Темрюке"</t>
  </si>
  <si>
    <t xml:space="preserve">мероприятие ""Предоставление субсидий местным бюджетам на софинансирование расходных обязательств муниципальных образований Краснодарского края, возникающих при выполнении полномочий органов местного самоуправления по вопросам местного значения, в целях строительства, реконструкции (в том числе реконструкции объектов незавершенного строительства), технического перевооружения, приобретения объектов спортивной инфраструктуры" (мероприятие 1.1.1).                                                               Наименование объекта: "Строительство центра единоборств в г. Темрюке" </t>
  </si>
  <si>
    <t>Комплекс процессных мероприятий - капитальный ремонт, ремонт, содержание автомобильных дорог общего пользования местного значения на территории Краснодарского края, а также проведение аварийно-восстановительных работ для обеспечения транспортной доступности:</t>
  </si>
  <si>
    <t>мероприятие "Предоставление субсидий местным бюджетам на софинансирование расходных обязательств муниципальных образований Краснодарского края на капитальный ремонт и ремонт автомобильных дорог общего пользования местного значения" (мероприятие 2.1) Наименование объекта: "Выполнение работ по капитальному ремонту а/д пос. Таманский - пос. Волна км 0+000-км 6+053"</t>
  </si>
  <si>
    <t>мероприятие "Предоставление субсидий местным бюджетам на софинансирование расходных обязательств муниципальных образований Краснодарского края на капитальный ремонт и ремонт автомобильных дорог общего пользования местного значения" (мероприятие 2.1)  Наименование объектов: "Выполнение работ по капитальному ремонту объектов: автодорога "Подъезд к АБЗ (км 0+000-2+045)", расположенная по адресу: Краснодарский край, Темрюкский район, автодорога "Подъезд к АБЗ  (км 0+000-2+045)" и автодорогра, расположенная по адресу: Краснодарский край, Темрюкский район, Старотитаровская-Дубовый рынок</t>
  </si>
  <si>
    <t>Комплекс процессных мероприятий - решение вопросов местного значения, направленных на развитие и укрепление экономического потенциала муниципальных образований Краснодарского края:</t>
  </si>
  <si>
    <t xml:space="preserve">Четырем поселениям предоставлены дотации: </t>
  </si>
  <si>
    <t>Государственная программа Краснодарского края  "Управление государственными финансами Краснодарского края", в том числе:</t>
  </si>
  <si>
    <t>Комплекс процессных мероприятий - выравнивание бюджетной обеспеченности муниципальных образований Краснодарского края и обеспечение сбалансированности их бюджетов:</t>
  </si>
  <si>
    <t>мероприятие "Предоставление дотации на поддержку мер по обеспечению сбалансированности местных бюджетов"(мероприятие 1.3) (Возмещение мер социальной поддержки в виде единовременной материальной помощи гражданам принимавшим (принимающим) участие в СВО)</t>
  </si>
  <si>
    <t>Мероприятие выполнено.                                           Оказана единовременная материальная помощь гражданам, прошедших отбор и заключивших контракт о прохождении военной службы</t>
  </si>
  <si>
    <t>мероприятие ""Предоставление дотации на поддержку мер по обеспечению сбалансированности местных бюджетов"(мероприятие 1.3)</t>
  </si>
  <si>
    <t>Комплекс процессных мероприятий - поддержка муниципальных учреждений культуры:</t>
  </si>
  <si>
    <t>мероприятие "Предоставление субсидий местным бюджетам муниципальных образований Краснодарского края в целях софинансирования расходных обязательств муниципальных образований Краснодарского края по обеспечению развития и укрепления материально-технической базы домов культуры в населенных пунктах с числом жителей до 50 тысяч человек" (мероприятие 1.2)</t>
  </si>
  <si>
    <t xml:space="preserve">Мероприятие выполнено.                                       Приобретена одежда сцены (527,0 тыс. рублей). Выполнено устройство комплекса механики сцены в ДК п. Стрелка (1110,0 тыс. рублей). Дополнительно из средств местного бюджета поселения выделено финансирование,  которое не предусмотрено соглашением о выделении поселению субсидии, в сумме 435,4 тыс. рублей            </t>
  </si>
  <si>
    <t>Комплекс процессных мероприятий - повышение качества кадров в сфере культуры и искусства:</t>
  </si>
  <si>
    <t>мероприятие "Предоставление субсидий местным бюджетам муниципальных образований Краснодарского края в целях выплаты денежного поощрения лучшим муниципальным учреждениям культуры Краснодарского края, находящимся на территориях сельских поселений" (мероприятие 9.3)</t>
  </si>
  <si>
    <t>мероприятие "Предоставление субсидий местным бюджетам муниципальных образований Краснодарского края в целях выплаты денежного поощрения лучшим работникам лучших муниципальных учреждений культуры Краснодарского края, находящихся на территориях сельских поселений" (мероприятие 9.4)</t>
  </si>
  <si>
    <t>Государственная программа Краснодарского края  "Комплексное развитие сельских территорий", в том числе:</t>
  </si>
  <si>
    <t>Мероприятия, реализуемые в рамках регионального проекта "Комплексное развитие сельских территорий":</t>
  </si>
  <si>
    <t>мероприятие "Предоставление субсидий местным бюджетам муниципальных образований Краснодарского края на софинансирование расходных обязательств муниципальных образований Краснодарского края по организации благоустройства сельских территорий" (мероприятие 1.3):</t>
  </si>
  <si>
    <t>Мероприятия, реализуемые в рамках ведомственного проекта "Модернизация объектов водоснабжения":</t>
  </si>
  <si>
    <t>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муниципальных образований Краснодарского края по организации водоснабжения населения" (мероприятие 2.1):</t>
  </si>
  <si>
    <t>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муниципальных образований на предоставление социальных выплат молодым семьям на приобретение (строительство) жилья" (мероприятие 6.1):</t>
  </si>
  <si>
    <t>Мероприятия, реализуемые в рамках регионального проекта "Формирование комфортной городской среды":</t>
  </si>
  <si>
    <t>мероприятие "Предоставление иных межбюджетных трансфертов бюджетам муниципальных образований Краснодарского края на ликвидацию последствий чрезвычайных ситуаций на автомобильных дорогах общего пользования местного значения" (мероприятие 2.3):</t>
  </si>
  <si>
    <t>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обеспечения льготным питанием учащихся из многодетных семей в муниципальных общеобразовательных организациях" (мероприятие 1.1)</t>
  </si>
  <si>
    <t>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обеспечения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(мероприятие 1.1)</t>
  </si>
  <si>
    <t>мероприятие "Предоставление субвенций бюджетам муниципальных районов (муниципальных, городских округов) Краснодарского края на осуществление отдельных государственных полномочий Краснодарского края в сфере образования, переданных органам местного самоуправления муниципальных образований Краснодарского края": в части предоставления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(мероприятие 1.1)</t>
  </si>
  <si>
    <t>мероприятие "Предоставление субвенций местным бюджетам в целях финансового обеспечения расходных обязательств муниципальных образований Краснодарского края, возникающих при выполнении отдельных государственных полномочий по предоставлению социальной поддержки" (отдельные категории работников муниципальных организаций дополнительного образования Краснодарского края отрасли "Физическая культура и спорт", муниципальных физкультурно-спортивных организаций Краснодарского края отрасли "Физическая культура и спорт" и муниципальных организаций дополнительного образования Краснодарского края отрасли "Образование" обеспечены выплатами) (мероприятие 1.4)</t>
  </si>
  <si>
    <t>мероприятие "Предоставление субвенций местным бюджетам в целях финансового обеспечения расходных обязательств муниципальных образований Краснодарского края, возникающих при выполнении отдельных государственных полномочий по предоставлению социальной поддержки" (компенсированы расходы на оплату жилых помещений, отопления и освещения педагогическим работникам муниципальных образовательных организаций, проживающих и работающих в сельских населенных пунктах, рабочих поселках (поселках городского типа) на территории Краснодарского края) (мероприятие 1.4)</t>
  </si>
  <si>
    <t xml:space="preserve">мероприятие "Предоставление субвенций из бюджета Краснодарского края местным бюджетам муниципальных образований Краснодарского края на ведение учета в качестве нуждающихся в жилых помещениях граждан" (обеспеченность муниципальных служащих, осуществляющих ведение учета граждан отдельных категорий в качестве нуждающихся в жилых помещениях и формирование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(мероприятие 3.1)
</t>
  </si>
  <si>
    <t>Мероприятие выполнено.                                      Оказана государственная поддержка лучшим работникам  ДК пос. х. Белый (произведено премирование 3 человек)</t>
  </si>
  <si>
    <t xml:space="preserve">Мероприятие выполнено.                                           Оказана государственная поддержка лучшему учреждению культуры -ДК пос. х. Белый (приобретены: стиральная машина (1 шт.), кондиционер (1 шт.), системный блок (1 шт.) 
      </t>
  </si>
  <si>
    <t>мероприятие "Предоставление дотаций местным бюджетам муниципальных образований Краснодарского края из бюджета Краснодарского края по итогам краевого конкурса по отбору проектов местных инициатив" (мероприятие 2.5) (Ахтанизовское, Голубицкое, Краснострельское, Старотитаровское сельские поселения Темрюкского муниципального района Краснодарского края)</t>
  </si>
  <si>
    <t>Администрация Краснострельского сельского поселения Темрюкского муниципального района Краснодарского края</t>
  </si>
  <si>
    <t>Администрация Темрюкского городского поселения Темрюкского муниципального района Краснодарского края</t>
  </si>
  <si>
    <t>Администрация Краснострельского сельского поселения  Темрюкского муниципального района Краснодарского края</t>
  </si>
  <si>
    <t>Администрация Вышестеблиевского сельского поселения Темрюкского муниципального района Краснодарского края</t>
  </si>
  <si>
    <t>Администрация Ахтанизовского сельского поселения Темрюкского муниципального района Краснодарского края</t>
  </si>
  <si>
    <t>Администрация Запорожского сельского поселения Темрюкского муниципального района Краснодарского края</t>
  </si>
  <si>
    <t xml:space="preserve"> Мероприятие выполнено.                               Выполнено благоустройство территории ТОС № 7: приобретены экоскамейки из переработанного пластика со спинкой (3 шт.), качели "Гнездо" (1 шт.), карусель К-1 (1 шт.), топиарная фигура "Павлин" (1 шт.), спортивный комплекс для воркаута (1 шт.)</t>
  </si>
  <si>
    <t xml:space="preserve">Администрация Темрюкского городского поселения Темрюкского муниципального района Краснодарского края
</t>
  </si>
  <si>
    <t>Администрация Новотаманского сельского поселения Темрюкского муниципального района Краснодарского края</t>
  </si>
  <si>
    <t>Мерориятие выполнено</t>
  </si>
  <si>
    <t>Администрация Голубицкого сельского поселения Темрюкского муниципального района Краснодарского края</t>
  </si>
  <si>
    <t>Администрация Курчанского сельского поселения Темрюкского муниципального района Краснодарского края</t>
  </si>
  <si>
    <t>Администрация Старотитаровского сельского поселения Темрюкского муниципального района Краснодарского края</t>
  </si>
  <si>
    <t>Администрация Фонталовского сельского поселения Темрюкского муниципального района Краснодарского края</t>
  </si>
  <si>
    <t>Итого на реализацию государственных программ в поселениях Темрюкского муниципального района Краснодарского края</t>
  </si>
  <si>
    <t>Мероприятие выполнено.                                  Осуществлено материально-техническое обеспечение пунктов проведения экзаменов для государственной итоговой аттестации, произведена выплата компенсации педагогическим работникам, участвующим в проведении ГИА</t>
  </si>
  <si>
    <t xml:space="preserve">Мероприятие выполнено.                                   Приобретены 34 жилых помещения для детей-сирот и детей, оставшихся без попечения родителей, лиц из числа детей-сирот и детей, оставшихся без попечения родителей </t>
  </si>
  <si>
    <t>Мероприятие выполнено.                                    Предоставлены дотации на поддержку мер по обеспечению сбалансированности местного бюджета</t>
  </si>
  <si>
    <t xml:space="preserve">Мероприятие выполнено.                                      Приобретены и установлены 2-х пергол с качелями в парке ст-цы Запорожская по ул.Ленина, 25 </t>
  </si>
  <si>
    <t>Сведения о реализации на территории муниципального образования Темрюкский муниципальный район Краснодарского края государственных программ  Краснодарского края по итогам 2025 года</t>
  </si>
  <si>
    <t>Мероприятие выполнено.                                       Выполнено устройство тротуарной дорожки по пер. Красноармейский от ул. Комсомольская до ул. Ленина в ст-це Вышестеблиевская (на общую сумму 2603,9 тыс. рублей).  В результате выполнения мероприятия сложилась экономия средств за счет округления в сумме 0,1 тыс. рублей</t>
  </si>
  <si>
    <t>Мероприятие выполнено.                                       Улучшены жилищные условия 1 молодой семьи. В результате выполнения мероприятия сложилась экономия средств за счет округления в сумме 0,2 тыс. рублей</t>
  </si>
  <si>
    <t xml:space="preserve">Мероприятие  выполнено.                                  Благоустроена общественная территория, прилегающая к многоквартирному дому по ул. Ленина 79, в городе Темрюке. В результате выполнения мероприятия сложилась экономия средств за счет округления в сумме 0,1 тыс. рублей                                                                           </t>
  </si>
  <si>
    <t>Мероприятие выполнено.                                    Выполнено благоустройство территории центрального сквера в ст. Ахтанизовской: приобретены топиарии (4 шт.)</t>
  </si>
  <si>
    <t>Мероприятие не выполнено.                                     Расходы предусмотрены на строительство системы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 Темрюке.                                                                   Заключен муниципальный контракт № 08-06/26 от 27.04.2022 года, на общую сумму 538078,6 тыс.руб. (из них 98684,2 тыс. рублей - лимиты 2022 года, 126705,5 тыс.рублей - лимиты 2023 года, 312688,9 тыс.рублей - лимиты 2024 года), срок выполнения работ - с даты заключения контракта до 01 ноября 2024 года, со сроком полного исполнения обязательств МК до полного исполнения сторонами своих обязательств по контракту. Акты выполненных работ от 10.12.2022 года заказчиком не приняты и не подписаны, в связи с тем, что в ходе строительства было выявлено, что в разработанной проектной, рабочей и сметной документации, а также в положительном заключении государственной экспертизы, выданной ГАУ КК «Краснодаргражданпроект» имеется  несоответствие маркировки трубы. В связи с выявленными недостатками проектной документации, а также постоянной корректировкой проекта и недостаточным количеством работников ГУП КК СВВУК «Курганинский групповой водопровод» (подрядная организация) возникло отставание от графика производства работ на объекте. По итогам 2023 года акты выполненных работ, подписанные  ФБУ «РосСтройконтроль», подрядной организацией ГУП КК СВВУК «Курганинский групповой водопровод» заказчику не предоставлялись для оплаты, и выполнение фактических выполненных работ составило 0%. В 2024 году выплачен аванс в сумме 153 542,0 тыс. рублей.  Подписан акт выполненных работ на сумму 157173,5 тыс. рублей (25.10.2024 Подрядчиком, 27.10.2024 Заказчиком), оплачен (с учетом аванса) 30.10.2024 на сумму 78 586,7 тыс. рублей; акт выполненных работ на сумму 2687,4 тыс. рублей (05.12.2024 Подрядчиком, 06.12.2024 Закзчиком), оплачен (с учетом аванса) 12.12.2024 на сумму 1343,7 тыс. рублей. МК продлен до  02.06.2025. Работы выполнены на сумму 69603,8 тыс. рублей (Акт выполненных работ от 27.03.2025, подписан Заказчиком 28.03.2025). 31.03.2025 г. направлена заявка на финансирование в Министерство ТЭК и ЖКХ Краснодарского края на сумму 36 170,5 тыс. рублей, работы оплачены 03.04.2025 на сумму 38074,2 тыс. рублей (с учетом аванса). МК продлен до  30.09.2025. Работы выполнены на сумму 10423,9 тыс. рублей (Акт выполненных работ от 25.04.2025, подписан Заказчиком 28.04.2025). 30.04.2025 г. направлена заявка на финансирование в Министерство ТЭК и ЖКХ Краснодарского края на сумму 5416,9 тыс. рублей, работы оплачены 07.05.2025 на сумму 5702,0 тыс. рублей (с учетом аванса). 24.09.2025 заключено дополнительное соглашение к муниципальному контракту № 08-06/26 от 27.04.2022 года, на общую сумму 577 944,8 тыс.руб. (из них 82099,0 тыс. рублей - лимиты 2022 года, 112081,5 тыс.рублей - лимиты 2023 года, 235551,0 тыс.рублей - лимиты 2024 года,  148213,3 тыс.рублей - лимиты 2025 года), срок выполнения работ - с даты заключения контракта до 9 декабря 2025 года, со сроком полного исполнения обязательств МК до полного исполнения сторонами своих обязательств по контракту.  Подписаны акты выполненных работ: 11 от 11.12.2025 на сумму 17579,2 тыс. рублей, 12 от 12.12.2025 на сумму 270,2 тыс. рублей, 17.12.2025 работы оплачены на сумму 2316,3 тыс. рублей (с учетом аванса). Подписан акт выполненных работ 13 от 19.12.2025 на сумму 66816,8 тыс. рублей, 24.12.2025 работы оплачены на сумму 38944,1 тыс. рублей (с учетом аванса). арушение Подрядчиком сроков исполнения обязательств. Планируемая дата выполнения работ - июль 2026 года. По состоянию на 01.01.2026 года сумма неисполненных обязательств составила 60302,4 тыс. рублей, из них средства краевого бюджета - 53879,6 тыс. рублей, местного бюджета - 6422,8 тыс. рублей. МИНТЭКом направлена информация
 о не использованных на начало текущего финансового года бюджетных ассигнованиях местных бюджетов на оплату муниципальных контрактов, заключенных от имени муниципальных образований, на поставку товаров, выполнение работ, оказание услуг, подлежащих в соответствии с условиями этих муниципальных контрактов оплате в отчетном финансовом году, источником финансового обеспечения которых являлись субсидии, субвенции и иные межбюджетные трансферты, имеющие целевое назначение, предоставленные из бюджета Краснодарского края, в МИНФИН для выделения из бюджета Краснодарского края в 2026 году денежных средств. В бюджете поселения на 2026 год предусмотрены денежные средства в сумме 3586,9 тыс. рублей</t>
  </si>
  <si>
    <t xml:space="preserve">Мероприятие выполнено.                                                                                                  Осуществлены компенсационные выплаты родителям, дети которых посещают дошкольные учреждения </t>
  </si>
  <si>
    <t>Мероприятие выполнено.                               Осуществлены расходы на содержание учреждений образования, в т.ч. заработная плата, начисления на зарплату, материальное и техническое обеспечение</t>
  </si>
  <si>
    <t>Мероприятие выполнено.                                    Осуществлены компенсационные выплаты на оплату жилых помещений, отопления и освещения педагогическим работникам проживающим и работающим в сельских населенных, рабочих поселках (поселках городского типа)</t>
  </si>
  <si>
    <t xml:space="preserve">Мероприятие выполнено.                                     Проведен цикл мероприятий в рамках Международного фестиваля народного творчества «Голоса традиций». В результате выполнения мероприятия сложилась экономия средств за счет округления в сумме 0,1 тыс. рублей                                                                           </t>
  </si>
  <si>
    <t xml:space="preserve">Мероприятие выполнено.                                              Приобретен автобус для МБУ ДО ДШИ г. Темрюка. В результате выполнения мероприятия сложилась экономия средств за счет округления в сумме 0,1 тыс. рублей                                                                            </t>
  </si>
  <si>
    <t xml:space="preserve">Мероприятие выполнено.                                        Осуществлено комплектование книжного фонда библиотек художественной и краеведческой литературой для организацию библиотечного обслуживания населения. В результате выполнения мероприятия сложилась экономия средств за счет округления в сумме 0,1 тыс. рублей                                                                           </t>
  </si>
  <si>
    <t>Мероприятие выполнено.                                  Осуществлены расходы по финансовому обеспечению деятельности 2 молодых  специалистов МБУ ДЮСШ (заработная плата и начисления)</t>
  </si>
  <si>
    <t xml:space="preserve">Мероприятие выполнено.                                           Выполнен ремонт воздухоопорного универсального спортивного комплекса.  В результате исполнения муниципального контракта сложилась экономия средств за счет округления в сумме 0,1 тыс. рублей    </t>
  </si>
  <si>
    <t xml:space="preserve">Мероприятие выполнено.                                    Приобретен автобус для муниципального бюджетного учреждения центра физкультурно-массовой работы.  В результате исполнения муниципального контракта сложилась экономия средств за счет округления в сумме 0,1 тыс. рублей    </t>
  </si>
  <si>
    <t>Мероприятие выполнено.                                        Осуществлены расходы по финансовому обеспечению деятельности  1 муниципального служащего управления жилищно-коммунального хозяйства, охраны окружающей среды, транспорта и связи администрации муниципального образования Темрюкский район (заработная плата с начислениями, укрепление материально-технической базы)</t>
  </si>
  <si>
    <t>Мероприятие выполнено.                                                Выданы свидетельства о праве на получение социальных выплат на приобретение (строительство) жилых помещений 10 молодым семьям. В результате выполнения мероприятия сложилась экономия средств за счет округления в сумме 0,1 тыс. рублей</t>
  </si>
  <si>
    <t>Мероприятие выполнено.                                     Осуществлены расходы по финансовому обеспечению деятельности 2 муниципальных служащих управления сельского хозяйства и перерабатывающей промышленности администрации муниципального образования Темрюкский район (заработная плата с начислениями, укрепление материально-технической базы)</t>
  </si>
  <si>
    <t xml:space="preserve">Мероприятие выполнено.                                       Осуществлены компенсационные выплаты на оплату жилых помещений, отопления и освещения педагогическим работникам (на общую сумму 608,0 тыс. рублей). Выплаты имеют заявительный характер, потребность в сумме 99,1 тыс. рублей отсутствовала </t>
  </si>
  <si>
    <t xml:space="preserve">Мероприятие выполнено.                                      Оказаны услуги по отлову животных (собак) без владельцев и их содержанию (350 голов) (на общую сумму 4732,0 тыс. рублей). Потребность в осуществлении расходов на администрирование в сумме 71,0 тыс. руб. отсутствовала </t>
  </si>
  <si>
    <t xml:space="preserve">Мероприятие выполнено.                                    Осуществлены компенсационные выплаты на оплату жилых помещений, отопления и освещения педагогическим работникам МБО ДО СШ "Виктория" (на общую сумму 130,6 тыс. рублей). Выплаты имеют заявительный характер, потребность в сумме 334,9 тыс. рублей отсутствовала                    </t>
  </si>
  <si>
    <t>Мероприятие выполнено.                                          Осуществлены расходы по финансовому обеспечению деятельности 12 инструкторов по спорту (заработная плата и начисления). В связи с   уменьшением численности получателей (за период январь - фактическая численность 12 человек, за период февраль -ноябрь фактическая численность 11 человек, за период декабрь фактическая численность - 12 человек) не освоено 191,2 тыс. рублей</t>
  </si>
  <si>
    <t xml:space="preserve">Мероприятие не выполнено.                               Муниципальный контракт на выполнение работ по капитальному ремонту а/д пос. Таманский – пос. Волна км 0+000 – км 6+053 заключен 22.08.2023 года на общую сумму 613545,6 тыс. рублей, со сроком выполнения работ до 14.11.2024 года и сроком полного исполнения контракта до 25.12.2024 года.  
Доп. соглашением  от 13.11.2024 года были продлены сроки исполнения контракта до 16.06.2025 года, действие муниципального контракта определены с даты его заключения по 31 августа 2025 г. 
Доп. соглашением  от 16.06.2025 года была увеличена цена контракта до 652864,9 тыс. рублей. 
Доп. соглашением от 29.08.2025 года были продлены сроки исполнения контракта до 17.11.2025 года, действие муниципального контракта определены с даты его заключения по 31 августа 2025 г. 
За 2023-2024 годы исполнения контракта перечислен аванс в общей сумме 306772,7 тыс. рублей (2023 год – 53763,4 тыс. рублей, 2024 год – 253009,3 тыс. рублей).  В 2025 году произведена оплата приемки части работ на общую сумму 312628,7 тыс. рублей, из них в рамках исполнения соглашения о выделении средств - 223559,6 тыс. рублей.
С принятием нового конструктива изменилась технология устройства дорожной одежды, увеличилась трудоемкость и, как следствие, увеличилась продолжительность производства работ на объекте. Работы на объекте завершены на 98%. Не выполнены работы по обустройству 2-х съездов. В результате неисполнения (ненадлежащего исполнения) подрядной организацией сроков исполнения муниципального контракта и иных условий муниципального контракта не освоено 33462,9 тыс. рублей, в том числе за счет средств краевого бюджета - 31131,3 тыс. рублей. К подрядчику будут применены штрафные санкции. На исполнения данного мероприятия в 2026 году предусмотрены бюджетные обязательства из средств местного бюджета в сумме 33463,5 тыс. рублей, работы планируются  завершить в 2026 году.
. </t>
  </si>
  <si>
    <t>Мероприятие выполнено.                                    Муниципальный контракт на выполнение работ по капитальному ремонту автодорог объектов: автодорога "Подъезд к АБЗ (км 0+000-2+045)", расположенная по адресу: Краснодарский край, Темрюкский район, автодорога "Подъезд к АБЗ  (км 0+000-2+045)" и автодорогра, расположенная по адресу: Краснодарский край, Темрюкский район, Старотитаровская-Дубовый рынок, заключен 19.12.2025 года на общую сумму 437753,6 тыс. рублей. Выполнение муниципального контракта предусмотрено поэтапно (8 этапов), со сроком выполнения работ - до 11.08.2026 года, со сроком исполнения муниципального контракта - до 31.12.2026 года. В 2025 году перечислен аванс в сумме 21493,7 тыс. рублей. На 2026 год предусмотрен бюджетные обязательства на сумму 416259,9 тыс. рублей, из них за счет средств краевого бюджета - 399113,0 тыс. рублей. В результате проведения процедуры торгов сложилась экономия средств в сумме 11,7 тыс. рублей за счет средств местного бюджета</t>
  </si>
  <si>
    <t>Мероприятие не выполнено.                           Муниципальный контракт на строительство объекта заключен 27.10.2023 года на сумму 292186,1 тыс.рублей со сроком исполнения  до 06.12.2024 года.  Доп. соглашением от 30.01.2025 года была увеличена сумма контракта до 294095,6 тыс. рублей, и был пролен срок - до 31.05.2025 года. В рамках муниципального контракта  произведена предоплата: 2023 год -87626,6 тыс.рублей (из них за счет средств краевого бюджета - 81492,4 тыс. рублей); 2024 год - 32158,6 тыс.рублей (из них за счет средств краевого бюджета - 29907,4 тыс. рублей); 2025 год - 9114,5 тыс. рублей (из них за счет средств краевого бюджета - 8476,4 тыс. рублей). Физическая готовность - 20%. Контракт расторгнут в одностороннем порядке решение вступило в силу от 01.07.2025 года в связи с ненадлежащим исполнением условий контракта подрядной организацией ООО "СУОР-2", проведен перерасчет сметной стоимости, проведена экспертиза, стоимость объекта в ценах 3 квартала 2025 года составила 400,2 млн.руб. Строительство объекта перенесено на 2026-2027 годы. Направлено письмо на возврат краевых средств в бюджет в сумме 151,8 млн.руб. с последующим восстановлением в 2026 году. 23.10.2025 года получено положительное заключение государственной экспертизы достоверности сметной стоимости № 23-1-1-2-063234-2025.  Размещение извещения по определению подрядчика запланированно  на февраль 2026 года, НМЦК - 401377,0 тыс. рублей</t>
  </si>
  <si>
    <t xml:space="preserve">Мероприятие выполнено.                           Осуществлено финансовое обеспечение деятельности советников директора по воспитанию и взаимодействию с детскими общественными объединениями в 30-ти общеобразовательных организациях Темрюкского района по фактическим затратам. В связи с увольнением работников и уходом уходом в отпуск по беременности и родам не освоено 235,0 тыс. рублей (средства  федерального и краевого бюджета в сумме 235,0 тыс. рублей возвращены в краевой бюджет 15.01.2026 года)  </t>
  </si>
  <si>
    <t xml:space="preserve">Мероприятие выполнено.                         Осуществлены расходы на выплату ежемесячного денежного вознаграждения за классное руководство педагогическим работникам.  В связи с отсутствием замещения на период больничных, летних отпусков и на период с момента увольнения до приёма нового работника не освоено 530,7 тыс. рублей (средства  федерального бюджета в сумме 530,7 тыс. рублей возвращены в краевой бюджет 15.01.2026 года)  </t>
  </si>
  <si>
    <t xml:space="preserve">Мероприятие выполнено.                             Осуществлены расходы на выплату ежемесячного денежного вознаграждения советникам директора по воспитанию и взаимодействию с детскими общественными объединениями муниципальных общеобразовательных организаций Темрюкского района по фактическим затратам. В связи с увольнением работников, уходом уходом в отпуск по беременности и родам и нахождением работников на временной нетрудоспособности не освоено 292,7 тыс. рублей (средства  федерального бюджета в сумме 292,7 тыс. рублей возвращены в краевой бюджет 15.01.2026 года)  </t>
  </si>
  <si>
    <t xml:space="preserve">    Мероприятие выполнено.                      Осуществлены расходы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по фактическим затратам. В результате фактического выполнения мероприятия потребность в средствах в сумме 96,0 тыс. рублей отсутствовала (средства  краевого бюджета в сумме 96,0 тыс. рублей возвращены в краевой бюджет 16.01.2026 года)  
</t>
  </si>
  <si>
    <t xml:space="preserve">Мероприятие выполнено.                           Осуществлены расходы по организации горячего питания для учащихся из многодетных семей в муниципальных общеобразовательных организациях по фактическим затратам. В результате фактического выполнения мероприятия потребность в средствах в сумме 190,1 тыс. рублей отсутствовала (средства  краевого бюджета в сумме 190,1 тыс. рублей возвращены в краевой бюджет 16.01.2026 года)  
</t>
  </si>
  <si>
    <t xml:space="preserve">Мероприятие выполнено.                         Осуществлены расходы по организации горячего питания обучающихся по образовательным программам начального общего образования в муниципальных образовательных организациях по фактическим затратам. В результате фактического выполнения мероприятия потребность в средствах в сумме 1584,5 тыс. рублей отсутствовала (средства  федерального и краевого бюджетов в сумме 1473,5 тыс. рублей возвращены в краевой бюджет 15.01.2026 года)  
</t>
  </si>
  <si>
    <t xml:space="preserve">Мероприятие выполнено.                           Осуществлены расходы на организацию и обеспечение бесплатным горячим питанием обучающихся с ограниченными возможностями здоровья по фактическим затратам. В результате фактического выполнения мероприятия потребность в средствах в сумме 1326,6 тыс. рублей отсутствовала (средства  краевого бюджета в сумме 689,7 тыс. рублей возвращены в краевой бюджет 16.01.2026 года)  </t>
  </si>
  <si>
    <t xml:space="preserve">Мероприятие выполнено.                              Осуществлены расходы на общую сумму 127971,2 тыс. рублей: 1) на выплату ежемесячных денежных средств на содержание опекаемых детей, приемным родителям, на содержание детей, находящихся в патронатных семьях, патронатным воспитателям; 2) на получение единовременного пособия на государственную регистрацию права собственности (права пожизненного наследуемого владения) детям-сиротам и детям, оставшимся без попечения родителей, и лицам из их числа, в том числе на оплату услуг, необходимых для ее осуществления; 3) на финансовое обеспечение деятельности 14 муниципальных служащих управления по вопросам семьи и детства администрации муниципального образования Темрюкский муниципальный район Краснодарского края (заработная плата с начислениями, укрепление материально-технической базы); 4) на финансовое обеспечение деятельности 4 муниципальных служащих отдела по делам несовершеннолетних администрации муниципального образования Темрюкский муниципальный район Краснодарского края (заработная плата с начислениями, услуги связи, укрепление материально-технической базы); 5) на организацию деятельности комиссии по делам несовершеннолетних и защите их прав. Бюджетные средства в сумме 5062,6 тыс. рублей не освоены в полном объеме в связи с осуществлением фактических затрат (средства краевого бюджета в сумме 30,7 тыс. рублей возвращены в краевой бюджет 16.01.2026 года, изменения в части уменьшения плановых объемов финансирования не вносились)            </t>
  </si>
  <si>
    <r>
      <t xml:space="preserve">мероприятие "Предоставление субвенций бюджетам муниципальных районов (муниципальных, городских округов) Краснодарского края на осуществление государственных полномочий в области образования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(мероприятие 14.2) </t>
    </r>
    <r>
      <rPr>
        <b/>
        <sz val="60"/>
        <rFont val="Times New Roman"/>
        <family val="1"/>
        <charset val="204"/>
      </rPr>
      <t>НАЦИОНАЛЬНЫЙ ПРОЕКТ "МОЛОДЕЖЬ И ДЕТИ" ФЕДЕРАЛЬНЫЙ ПРОЕКТ "ПЕДАГОГИ И НАСТАВНИКИ"</t>
    </r>
  </si>
  <si>
    <r>
      <t xml:space="preserve">мероприятие "Предоставление иных межбюджетных трансфертов бюджетам муниципальных районов (муниципальных, городских округов) Краснодарского края на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муниципальных общеобразовательных организаций" (мероприятие 14.3)                                                         </t>
    </r>
    <r>
      <rPr>
        <b/>
        <sz val="60"/>
        <rFont val="Times New Roman"/>
        <family val="1"/>
        <charset val="204"/>
      </rPr>
      <t>НАЦИОНАЛЬНЫЙ ПРОЕКТ "МОЛОДЕЖЬ И ДЕТИ" ФЕДЕРАЛЬНЫЙ ПРОЕКТ "ПЕДАГОГИ И НАСТАВНИКИ"</t>
    </r>
  </si>
  <si>
    <r>
      <t xml:space="preserve"> Мероприятие выполнено.                              </t>
    </r>
    <r>
      <rPr>
        <b/>
        <sz val="60"/>
        <rFont val="Times New Roman"/>
        <family val="1"/>
        <charset val="204"/>
      </rPr>
      <t xml:space="preserve">Ахтанизовское поселение </t>
    </r>
    <r>
      <rPr>
        <sz val="60"/>
        <rFont val="Times New Roman"/>
        <family val="1"/>
        <charset val="204"/>
      </rPr>
      <t xml:space="preserve">- предоставлена дотация в сумме 3065,0 тыс. рублей.  Дополнительно из средств местного бюджета выделено 146,9  тыс. рублей, из внебюджетных источников - 5,0 тыс. рублей.
В рамках выполнения мероприятий по благоустройству территории сквера Памяти в пос. Пересыпь выполнено: установка бортовых камней; устройство покрытия из брусчатки; установка малых архитектурных форм и установка ограждения, обустройство освещения, дополнительные работы по основному контракту, изготовлены информационные таблички для установки на благоустроенной территории, строительный контроль. Приобретены: светодиодные комплексы (13 ед.)
  </t>
    </r>
  </si>
  <si>
    <r>
      <t xml:space="preserve">Мероприятие выполнено.               </t>
    </r>
    <r>
      <rPr>
        <b/>
        <sz val="60"/>
        <rFont val="Times New Roman"/>
        <family val="1"/>
        <charset val="204"/>
      </rPr>
      <t xml:space="preserve">                     Голубицкое поселение</t>
    </r>
    <r>
      <rPr>
        <sz val="60"/>
        <rFont val="Times New Roman"/>
        <family val="1"/>
        <charset val="204"/>
      </rPr>
      <t xml:space="preserve"> - предоставлена дотация в сумме 1288,9 тыс. рублей. Дополнительно из средств местного бюджета и внебюджетных источников выделено финансирование в сумме 1,0 тыс. рублей. В рамках выполнения мероприятий по благоустройству территории памятника регионального значения: Могила неизвестного советского воина,  погибшего в бою с фашистскими захватчиками 1943 г. Памятник летчику Герою Советского Союза Калинину Н.Н., погибшему в бою за ст.Голубицкую в сентябре 1943 года выполнено: демонтажные работы; устройство железобетонных фундаментов, кладка из кирпича столбов и облицовка фундамента; установка бортовых камней на площадке; монтаж плитки на площадке; устройство лестницы и ограждения; планировка и восстановление откосов; земля растительная; обрезка деревьев, корчевание пней, монтаж системы видеонаблюдения на территории памятника. За счет собственных средств на памятнике дополнительно установлено освещение, сделано технологическое присоединение энергопринимающих устрйств (территория памятника), изготовлены информационные таблички на металле</t>
    </r>
  </si>
  <si>
    <r>
      <t xml:space="preserve">Мероприятие выполнено.           </t>
    </r>
    <r>
      <rPr>
        <b/>
        <sz val="60"/>
        <rFont val="Times New Roman"/>
        <family val="1"/>
        <charset val="204"/>
      </rPr>
      <t xml:space="preserve">              Краснострельское поселение</t>
    </r>
    <r>
      <rPr>
        <sz val="60"/>
        <rFont val="Times New Roman"/>
        <family val="1"/>
        <charset val="204"/>
      </rPr>
      <t xml:space="preserve"> - предоставлена дотация в сумме 3318,9 тыс. рублей. Дополнительно из средств местного бюджета выделено 133,3 тыс.руб, из внебюджетных источников 10,0 тыс. рублей. В рамках выполнения мероприятий по благоустройству общественной территории по пер. Садовому в х. Белый Темрюкского района выполнено: устройство тротуаров и бордюров, укладка тактильной плитки, прокладка кабеля для электроснабжения и устройство стоек под МАФ, установка МАФ (буквы светодиодные), качели, экоскамья, экоурна, ограждение из штакетника, секции ограждения, проведены работы по брендированию, прокладка кабеля, устройство стоек,  строительный контроль, освещение  и озеленение территории</t>
    </r>
  </si>
  <si>
    <r>
      <t xml:space="preserve">Мероприятие выполнено.                    </t>
    </r>
    <r>
      <rPr>
        <b/>
        <sz val="60"/>
        <rFont val="Times New Roman"/>
        <family val="1"/>
        <charset val="204"/>
      </rPr>
      <t xml:space="preserve">Старотитаровское поселение </t>
    </r>
    <r>
      <rPr>
        <sz val="60"/>
        <rFont val="Times New Roman"/>
        <family val="1"/>
        <charset val="204"/>
      </rPr>
      <t xml:space="preserve">- предоставлена дотация в сумме 4520,1 тыс. рублей. Дополнительно выделено финансирование в сумме 182,0 тыс. рублей, из них средства местного бюджета - 157,6  тыс. рублей, внебюджетные источники - 24,4 тыс. рублей. 
В рамках выполнения мероприятий по благоустройству объекта «Мемориал Боевой Славы», расположенный в парке по ул. Ленина ст. Старотитаровской выполнено: разборка тротуаров и дорожек, разборка бортовых камней, разборка покрытий и оснований, разработка грунта, устройство прокладочной гидроизоляции фундаментов, устройство основания под фундаменты, устройство фундаментных плит железобетонных, устройство покрытий; монтаж бортовых камней (дорожных); озеленение мемориала (приобретены и высажены 25 кипарисов и 5 можевельников); приобретены: звезда пятиконечная, материалы для подсветки конструктивных элементов мемориала Боевой славы, цепь декоративная; приобретены и установлены чугунные столбы ограждения высотой 900 мм (13 штук) </t>
    </r>
  </si>
  <si>
    <r>
      <t xml:space="preserve">мероприятие "Предоставление субсидий из бюджета Краснодарского края местным бюджетам муниципальных образований Краснодарского края на софинансирование расходных обязательств муниципальных образований Краснодарского края, возникающих при реализации муниципальных программ, направленных на реализацию мероприятий по благоустройству территорий соответствующего функционального назначения (площадей, набережных, улиц, пешеходных зон, скверов, парков, иных территорий), дворовых территорий и мероприятий по строительству, реконструкции (модернизации) объектов капитального строительства в рамках мероприятий по благоустройству общественных территорий, а также по осуществлению строительного контроля в процессе строительства объектов капитального строительства" (мероприятие 1.1):
</t>
    </r>
    <r>
      <rPr>
        <b/>
        <sz val="60"/>
        <rFont val="Times New Roman"/>
        <family val="1"/>
        <charset val="204"/>
      </rPr>
      <t>НАЦИОНАЛЬНЫЙ ПРОЕКТ "ИНФРАСТРУКТУРА ДЛЯ ЖИЗНИ", ФЕДЕРАЛЬНЫЙ ПРОЕКТ "ФОРМИРОВАНИЕ КОМФОРТНОЙ ГОРОДСКОЙ СРЕДЫ"</t>
    </r>
  </si>
  <si>
    <t xml:space="preserve">  Мероприятие выполнено.                                                             1. Выполнено строительство здания врачебной амбулатории п. Прогресс, расположенное по адресу: Краснодарский край, Темрюкский район, п. Прогресс, ул. Гагарина"  (на общую сумму 77528,0 тыс. рублей, из них за счет средств краевого бюджета  исполнено 74639,6 тыс. рублей).                                                                           2. Выполнено подключение объекта к сетям энергоснабжения (4795,7 тыс. рублей).                                                                     3. Приобретено оборудование для амбулатории (на общую сумму 8205,6 тыс. рублей).                                                                             В результате выполнения мероприятия сложилась экономия средств, потребность в сумме 3576,0 тыс. рублей отсутствовала</t>
  </si>
  <si>
    <t xml:space="preserve">Мероприятие выполнено.                                                               Обеспечен отдых детей в каникулярное время в профильных лагерях, организованных муниципальными общеобразовательными организациями района (питание). В результате фактического выполнения мероприятия потребность в средствах в сумме 7,3 тыс. рублей отсутствовала (средства  краевого бюджета в сумме 7,3 тыс. рублей возвращены в краевой бюджет 16.01.2026 года)  
</t>
  </si>
  <si>
    <t>Мероприятие выполнено.                                 Предоставлены субсидии  крестьянским  (фермерским) хозяйствам и индивидуальным предпринимателям, личным подсобным хозяйствам и применяющим специальный налоговый режим «Налог на профессиональный доход» в целях возмещения части затрат: 1) на приобретение племенных сельскохозяйственных животных, а также товарных сельскохозяйственных животных предназначенных для воспроизводства. За отчетный период возмещено затрат на приобретение 119 голов; 2)  на строительство теплиц для выращивания овощей и (или) ягод в защищенном грунте. За отчетный период возмещено затрат на 2375 м2</t>
  </si>
  <si>
    <t xml:space="preserve">Мероприятие выполнено.                                                              Для МКУ Темрюкского городского поселения "Городское объединение культуры" приобретены одежда сцены, кресла в зрительный зал, звуковое оборудование в комплекте, пульт микшерный, двухканальная радиосистема с двумя ручными передатчиками, коммутация; осуществлена поставка и установка видеопроекционного оборудования в комплекте, осуществлена поставка и монтаж светового оборудования для сцены.  В результате выполнения мероприятия сложилась экономия средств за счет округления в сумме 0,1 тыс. рублей </t>
  </si>
  <si>
    <t>Мероприятие выполнено.                                                             Выполнен текущий ремонт автомобильных дорог в п. Веселовка по ул. Морская и ул. Черноморская. Работы выполнены с просрочкой исполнения обязательств Подрядчиком, к Подрядчику будут применены штрафные санкции. Планируемый срок исполнения контракта 26.12.2025 г. Работы выполнены с просрочкой исполнения обязательств Подрядчиком.  Направлено  требование об уплате неустойки. В результате фактического выполнения мероприятия потребность в средствах в сумме 6257,7 тыс. рублей ( в том числе 5944,8 тыс. рублей средства краевого бюджета) отсутствовала</t>
  </si>
  <si>
    <t>Мероприятие не выполнено.                         Муниципальный контракт на строительство объекта заключен 18.12.2023 года на сумму 145580,5  тыс.рублей, со сроком исполнения до 23.07.2024 года. Доп. соглашение от 23.12.2024  была увеличена сумма контракта до 195102,6 тыс.рублей,  был продлен срок окончания работ 31.03.2025 года. Произведена предоплата: 2023 год - 47896,0 тыс.рублей (из них за счет средств краевого бюджета - 44543,2 тыс. рублей); 2024 год - 69718,4 тыс.рублей (из них за счет средств краевого бюджета - 64838,0 тыс. рублей); 2025 год -1895,2 тыс. рублей (из них за счет средств краевого бюджета - 17637,6 тыс. рублей). Физическая готовность объекта 82% . 06.11.2025 г. Заказчиком принято решение об одностороннем расторжении контракта в виду отсутствия положительной динамики производства работ на объекте, а также неоднократных срывов сроков со стороны подрядчика. Соответствующее уведомление размещено Заказчиком на официальном сайте Единой информационной системы в сфере закупок (ЕИС) и вступит в силу 18.11.2025 г.  В настоящее время готовится пакет документов для  проведения электронного аукциона по определению подрядной организации для завершения строительства объекта. Размещение извещения планируется в феврале 2026 года, НМЦК - 111000,0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</si>
</sst>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0.0"/>
    <numFmt numFmtId="165" formatCode="0.0"/>
    <numFmt numFmtId="166" formatCode="#\ ##0"/>
    <numFmt numFmtId="167" formatCode="0000000"/>
    <numFmt numFmtId="168" formatCode="0000000000"/>
    <numFmt numFmtId="169" formatCode="#,##0.0"/>
  </numFmts>
  <fonts count="7" x14ac:knownFonts="1">
    <font>
      <sz val="11"/>
      <color theme="1"/>
      <name val="Calibri"/>
      <charset val="204"/>
      <scheme val="minor"/>
    </font>
    <font>
      <sz val="60"/>
      <name val="Times New Roman"/>
      <family val="1"/>
      <charset val="204"/>
    </font>
    <font>
      <b/>
      <sz val="60"/>
      <name val="Times New Roman"/>
      <family val="1"/>
      <charset val="204"/>
    </font>
    <font>
      <sz val="10"/>
      <name val="Arial"/>
      <family val="2"/>
      <charset val="204"/>
    </font>
    <font>
      <sz val="72"/>
      <name val="Tahoma"/>
      <family val="2"/>
      <charset val="204"/>
    </font>
    <font>
      <b/>
      <sz val="9"/>
      <name val="Tahoma"/>
      <family val="2"/>
      <charset val="204"/>
    </font>
    <font>
      <sz val="9"/>
      <name val="Tahoma"/>
      <family val="2"/>
      <charset val="204"/>
    </font>
  </fonts>
  <fills count="12">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theme="7" tint="0.7999511703848384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7999511703848384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top/>
      <bottom style="medium">
        <color auto="1"/>
      </bottom>
      <diagonal/>
    </border>
    <border>
      <left style="thin">
        <color auto="1"/>
      </left>
      <right style="thin">
        <color auto="1"/>
      </right>
      <top style="medium">
        <color auto="1"/>
      </top>
      <bottom/>
      <diagonal/>
    </border>
  </borders>
  <cellStyleXfs count="2">
    <xf numFmtId="0" fontId="0" fillId="0" borderId="0"/>
    <xf numFmtId="0" fontId="3" fillId="0" borderId="0"/>
  </cellStyleXfs>
  <cellXfs count="252">
    <xf numFmtId="0" fontId="0" fillId="0" borderId="0" xfId="0"/>
    <xf numFmtId="0" fontId="1" fillId="2" borderId="0" xfId="1" applyFont="1" applyFill="1" applyAlignment="1">
      <alignment horizontal="center" vertical="top"/>
    </xf>
    <xf numFmtId="1" fontId="1" fillId="2" borderId="0" xfId="1" applyNumberFormat="1" applyFont="1" applyFill="1" applyAlignment="1">
      <alignment horizontal="center" vertical="top"/>
    </xf>
    <xf numFmtId="0" fontId="2" fillId="0" borderId="0" xfId="1" applyFont="1" applyAlignment="1">
      <alignment horizontal="center" vertical="top"/>
    </xf>
    <xf numFmtId="0" fontId="2" fillId="3" borderId="0" xfId="1" applyFont="1" applyFill="1" applyAlignment="1">
      <alignment horizontal="center" vertical="top"/>
    </xf>
    <xf numFmtId="0" fontId="2" fillId="4" borderId="0" xfId="1" applyFont="1" applyFill="1" applyAlignment="1">
      <alignment horizontal="center" vertical="top"/>
    </xf>
    <xf numFmtId="0" fontId="1" fillId="3" borderId="0" xfId="1" applyFont="1" applyFill="1" applyAlignment="1">
      <alignment horizontal="center" vertical="top"/>
    </xf>
    <xf numFmtId="0" fontId="1" fillId="0" borderId="0" xfId="1" applyFont="1" applyFill="1" applyAlignment="1">
      <alignment horizontal="center" vertical="top"/>
    </xf>
    <xf numFmtId="0" fontId="1" fillId="4" borderId="0" xfId="1" applyFont="1" applyFill="1" applyAlignment="1">
      <alignment horizontal="center" vertical="top"/>
    </xf>
    <xf numFmtId="0" fontId="1" fillId="5" borderId="0" xfId="1" applyFont="1" applyFill="1" applyAlignment="1">
      <alignment horizontal="center" vertical="top"/>
    </xf>
    <xf numFmtId="0" fontId="2" fillId="6" borderId="0" xfId="1" applyFont="1" applyFill="1" applyAlignment="1">
      <alignment horizontal="center" vertical="top"/>
    </xf>
    <xf numFmtId="0" fontId="2" fillId="0" borderId="0" xfId="1" applyFont="1" applyFill="1" applyAlignment="1">
      <alignment horizontal="center" vertical="top"/>
    </xf>
    <xf numFmtId="0" fontId="2" fillId="7" borderId="0" xfId="1" applyFont="1" applyFill="1" applyAlignment="1">
      <alignment horizontal="center" vertical="top"/>
    </xf>
    <xf numFmtId="0" fontId="1" fillId="8" borderId="0" xfId="1" applyFont="1" applyFill="1" applyAlignment="1">
      <alignment horizontal="center" vertical="top"/>
    </xf>
    <xf numFmtId="0" fontId="1" fillId="9" borderId="0" xfId="1" applyFont="1" applyFill="1" applyAlignment="1">
      <alignment horizontal="center" vertical="top"/>
    </xf>
    <xf numFmtId="0" fontId="1" fillId="6" borderId="0" xfId="1" applyFont="1" applyFill="1" applyAlignment="1">
      <alignment horizontal="center" vertical="top"/>
    </xf>
    <xf numFmtId="0" fontId="1" fillId="7" borderId="0" xfId="1" applyFont="1" applyFill="1" applyAlignment="1">
      <alignment horizontal="center" vertical="top"/>
    </xf>
    <xf numFmtId="0" fontId="1" fillId="0" borderId="0" xfId="1" applyFont="1" applyAlignment="1">
      <alignment horizontal="left" vertical="top" wrapText="1"/>
    </xf>
    <xf numFmtId="164" fontId="1" fillId="10" borderId="0" xfId="1" applyNumberFormat="1" applyFont="1" applyFill="1" applyAlignment="1">
      <alignment horizontal="center" vertical="top" wrapText="1"/>
    </xf>
    <xf numFmtId="164" fontId="1" fillId="0" borderId="0" xfId="1" applyNumberFormat="1" applyFont="1" applyAlignment="1">
      <alignment horizontal="center" vertical="top"/>
    </xf>
    <xf numFmtId="164" fontId="1" fillId="10" borderId="0" xfId="1" applyNumberFormat="1" applyFont="1" applyFill="1" applyAlignment="1">
      <alignment horizontal="center" vertical="top"/>
    </xf>
    <xf numFmtId="165" fontId="1" fillId="0" borderId="0" xfId="1" applyNumberFormat="1" applyFont="1" applyAlignment="1">
      <alignment horizontal="center" vertical="top"/>
    </xf>
    <xf numFmtId="0" fontId="1" fillId="0" borderId="0" xfId="1" applyFont="1" applyAlignment="1">
      <alignment horizontal="center" vertical="top"/>
    </xf>
    <xf numFmtId="0" fontId="1" fillId="2" borderId="0" xfId="1" applyFont="1" applyFill="1" applyAlignment="1">
      <alignment horizontal="left" vertical="top" wrapText="1"/>
    </xf>
    <xf numFmtId="164" fontId="1" fillId="2" borderId="0" xfId="1" applyNumberFormat="1" applyFont="1" applyFill="1" applyAlignment="1">
      <alignment horizontal="center" vertical="top" wrapText="1"/>
    </xf>
    <xf numFmtId="0" fontId="1" fillId="2" borderId="0" xfId="1" applyNumberFormat="1" applyFont="1" applyFill="1" applyAlignment="1" applyProtection="1">
      <alignment horizontal="center" vertical="top" wrapText="1"/>
      <protection hidden="1"/>
    </xf>
    <xf numFmtId="0" fontId="1" fillId="2" borderId="0" xfId="0" applyFont="1" applyFill="1" applyAlignment="1">
      <alignment horizontal="left" vertical="top" wrapText="1"/>
    </xf>
    <xf numFmtId="164" fontId="1" fillId="2" borderId="0" xfId="0" applyNumberFormat="1" applyFont="1" applyFill="1" applyAlignment="1">
      <alignment horizontal="center" vertical="top" wrapText="1"/>
    </xf>
    <xf numFmtId="1" fontId="1" fillId="2" borderId="1" xfId="1" applyNumberFormat="1" applyFont="1" applyFill="1" applyBorder="1" applyAlignment="1" applyProtection="1">
      <alignment horizontal="center" vertical="top" wrapText="1"/>
      <protection hidden="1"/>
    </xf>
    <xf numFmtId="166" fontId="1" fillId="2" borderId="1" xfId="1" applyNumberFormat="1" applyFont="1" applyFill="1" applyBorder="1" applyAlignment="1" applyProtection="1">
      <alignment horizontal="center" vertical="top" wrapText="1"/>
      <protection hidden="1"/>
    </xf>
    <xf numFmtId="166" fontId="1" fillId="2" borderId="1" xfId="1" applyNumberFormat="1" applyFont="1" applyFill="1" applyBorder="1" applyAlignment="1">
      <alignment horizontal="center" vertical="top"/>
    </xf>
    <xf numFmtId="167" fontId="2" fillId="3" borderId="1" xfId="1" applyNumberFormat="1" applyFont="1" applyFill="1" applyBorder="1" applyAlignment="1" applyProtection="1">
      <alignment horizontal="left" vertical="top" wrapText="1"/>
      <protection hidden="1"/>
    </xf>
    <xf numFmtId="167" fontId="2" fillId="4" borderId="1" xfId="1" applyNumberFormat="1" applyFont="1" applyFill="1" applyBorder="1" applyAlignment="1" applyProtection="1">
      <alignment horizontal="left" vertical="top" wrapText="1"/>
      <protection hidden="1"/>
    </xf>
    <xf numFmtId="165" fontId="1" fillId="2" borderId="0" xfId="1" applyNumberFormat="1" applyFont="1" applyFill="1" applyAlignment="1">
      <alignment vertical="top"/>
    </xf>
    <xf numFmtId="165" fontId="1" fillId="2" borderId="0" xfId="1" applyNumberFormat="1" applyFont="1" applyFill="1" applyAlignment="1">
      <alignment horizontal="center" vertical="top"/>
    </xf>
    <xf numFmtId="165" fontId="1" fillId="2" borderId="0" xfId="0" applyNumberFormat="1" applyFont="1" applyFill="1" applyAlignment="1">
      <alignment horizontal="right" vertical="top" wrapText="1"/>
    </xf>
    <xf numFmtId="1" fontId="1" fillId="2" borderId="5" xfId="1" applyNumberFormat="1" applyFont="1" applyFill="1" applyBorder="1" applyAlignment="1">
      <alignment horizontal="center" vertical="top"/>
    </xf>
    <xf numFmtId="165" fontId="2" fillId="3" borderId="5" xfId="1" applyNumberFormat="1" applyFont="1" applyFill="1" applyBorder="1" applyAlignment="1" applyProtection="1">
      <alignment horizontal="center" vertical="top" wrapText="1"/>
      <protection hidden="1"/>
    </xf>
    <xf numFmtId="165" fontId="2" fillId="4" borderId="5" xfId="1" applyNumberFormat="1" applyFont="1" applyFill="1" applyBorder="1" applyAlignment="1" applyProtection="1">
      <alignment horizontal="center" vertical="top" wrapText="1"/>
      <protection hidden="1"/>
    </xf>
    <xf numFmtId="0" fontId="2" fillId="6" borderId="1" xfId="1" applyNumberFormat="1" applyFont="1" applyFill="1" applyBorder="1" applyAlignment="1" applyProtection="1">
      <alignment horizontal="center" vertical="top" wrapText="1"/>
      <protection hidden="1"/>
    </xf>
    <xf numFmtId="0" fontId="2" fillId="6" borderId="1" xfId="1" applyFont="1" applyFill="1" applyBorder="1" applyAlignment="1">
      <alignment horizontal="left" vertical="top" wrapText="1"/>
    </xf>
    <xf numFmtId="164" fontId="2" fillId="6" borderId="1" xfId="1" applyNumberFormat="1" applyFont="1" applyFill="1" applyBorder="1" applyAlignment="1">
      <alignment horizontal="center" vertical="top" wrapText="1"/>
    </xf>
    <xf numFmtId="167" fontId="2" fillId="11" borderId="1" xfId="1" applyNumberFormat="1" applyFont="1" applyFill="1" applyBorder="1" applyAlignment="1" applyProtection="1">
      <alignment horizontal="left" vertical="top" wrapText="1"/>
      <protection hidden="1"/>
    </xf>
    <xf numFmtId="164" fontId="2" fillId="10" borderId="1" xfId="1" applyNumberFormat="1" applyFont="1" applyFill="1" applyBorder="1" applyAlignment="1" applyProtection="1">
      <alignment horizontal="center" vertical="top" wrapText="1"/>
      <protection hidden="1"/>
    </xf>
    <xf numFmtId="164" fontId="2" fillId="11" borderId="1" xfId="1" applyNumberFormat="1" applyFont="1" applyFill="1" applyBorder="1" applyAlignment="1" applyProtection="1">
      <alignment horizontal="center" vertical="top" wrapText="1"/>
      <protection hidden="1"/>
    </xf>
    <xf numFmtId="165" fontId="2" fillId="3" borderId="6" xfId="1" applyNumberFormat="1" applyFont="1" applyFill="1" applyBorder="1" applyAlignment="1" applyProtection="1">
      <alignment horizontal="center" vertical="top" wrapText="1"/>
      <protection hidden="1"/>
    </xf>
    <xf numFmtId="165" fontId="2" fillId="3" borderId="8" xfId="1" applyNumberFormat="1" applyFont="1" applyFill="1" applyBorder="1" applyAlignment="1" applyProtection="1">
      <alignment horizontal="center" vertical="top" wrapText="1"/>
      <protection hidden="1"/>
    </xf>
    <xf numFmtId="165" fontId="2" fillId="6" borderId="5" xfId="1" applyNumberFormat="1" applyFont="1" applyFill="1" applyBorder="1" applyAlignment="1">
      <alignment horizontal="center" vertical="top"/>
    </xf>
    <xf numFmtId="165" fontId="2" fillId="11" borderId="5" xfId="1" applyNumberFormat="1" applyFont="1" applyFill="1" applyBorder="1" applyAlignment="1">
      <alignment horizontal="center" vertical="top" wrapText="1"/>
    </xf>
    <xf numFmtId="167" fontId="2" fillId="7" borderId="1" xfId="1" applyNumberFormat="1" applyFont="1" applyFill="1" applyBorder="1" applyAlignment="1" applyProtection="1">
      <alignment horizontal="left" vertical="top" wrapText="1"/>
      <protection hidden="1"/>
    </xf>
    <xf numFmtId="164" fontId="2" fillId="7" borderId="1" xfId="1" applyNumberFormat="1" applyFont="1" applyFill="1" applyBorder="1" applyAlignment="1" applyProtection="1">
      <alignment horizontal="center" vertical="top" wrapText="1"/>
      <protection hidden="1"/>
    </xf>
    <xf numFmtId="0" fontId="2" fillId="4" borderId="2" xfId="1" applyNumberFormat="1" applyFont="1" applyFill="1" applyBorder="1" applyAlignment="1" applyProtection="1">
      <alignment horizontal="left" vertical="top" wrapText="1"/>
      <protection hidden="1"/>
    </xf>
    <xf numFmtId="164" fontId="2" fillId="4" borderId="2" xfId="0" applyNumberFormat="1" applyFont="1" applyFill="1" applyBorder="1" applyAlignment="1">
      <alignment horizontal="center" vertical="top" wrapText="1"/>
    </xf>
    <xf numFmtId="0" fontId="2" fillId="7" borderId="1" xfId="1" applyNumberFormat="1" applyFont="1" applyFill="1" applyBorder="1" applyAlignment="1" applyProtection="1">
      <alignment horizontal="left" vertical="top" wrapText="1"/>
      <protection hidden="1"/>
    </xf>
    <xf numFmtId="164" fontId="2" fillId="7" borderId="2" xfId="0" applyNumberFormat="1" applyFont="1" applyFill="1" applyBorder="1" applyAlignment="1">
      <alignment horizontal="center" vertical="top" wrapText="1"/>
    </xf>
    <xf numFmtId="164" fontId="2" fillId="7" borderId="2" xfId="1" applyNumberFormat="1" applyFont="1" applyFill="1" applyBorder="1" applyAlignment="1" applyProtection="1">
      <alignment horizontal="center" vertical="top" wrapText="1"/>
      <protection hidden="1"/>
    </xf>
    <xf numFmtId="165" fontId="2" fillId="7" borderId="5" xfId="1" applyNumberFormat="1" applyFont="1" applyFill="1" applyBorder="1" applyAlignment="1">
      <alignment horizontal="center" vertical="top" wrapText="1"/>
    </xf>
    <xf numFmtId="165" fontId="2" fillId="7" borderId="6" xfId="1" applyNumberFormat="1" applyFont="1" applyFill="1" applyBorder="1" applyAlignment="1">
      <alignment horizontal="center" vertical="top" wrapText="1"/>
    </xf>
    <xf numFmtId="165" fontId="2" fillId="7" borderId="5" xfId="1" applyNumberFormat="1" applyFont="1" applyFill="1" applyBorder="1" applyAlignment="1" applyProtection="1">
      <alignment horizontal="center" vertical="top" wrapText="1"/>
      <protection hidden="1"/>
    </xf>
    <xf numFmtId="168" fontId="1" fillId="2" borderId="1" xfId="1" applyNumberFormat="1" applyFont="1" applyFill="1" applyBorder="1" applyAlignment="1" applyProtection="1">
      <alignment horizontal="left" vertical="top" wrapText="1"/>
      <protection hidden="1"/>
    </xf>
    <xf numFmtId="0" fontId="1" fillId="6" borderId="1" xfId="1" applyFont="1" applyFill="1" applyBorder="1" applyAlignment="1">
      <alignment horizontal="center" vertical="top"/>
    </xf>
    <xf numFmtId="0" fontId="1" fillId="7" borderId="1" xfId="1" applyFont="1" applyFill="1" applyBorder="1" applyAlignment="1">
      <alignment horizontal="center" vertical="top"/>
    </xf>
    <xf numFmtId="0" fontId="2" fillId="7" borderId="1" xfId="1" applyFont="1" applyFill="1" applyBorder="1" applyAlignment="1">
      <alignment horizontal="left" vertical="top" wrapText="1"/>
    </xf>
    <xf numFmtId="0" fontId="1" fillId="2" borderId="0" xfId="1" applyFont="1" applyFill="1" applyAlignment="1">
      <alignment horizontal="left" vertical="top"/>
    </xf>
    <xf numFmtId="164" fontId="1" fillId="2" borderId="0" xfId="1" applyNumberFormat="1" applyFont="1" applyFill="1" applyAlignment="1">
      <alignment horizontal="left" vertical="top"/>
    </xf>
    <xf numFmtId="164" fontId="1" fillId="2" borderId="0" xfId="1" applyNumberFormat="1" applyFont="1" applyFill="1" applyBorder="1" applyAlignment="1">
      <alignment horizontal="center" vertical="top"/>
    </xf>
    <xf numFmtId="164" fontId="2" fillId="6" borderId="1" xfId="1" applyNumberFormat="1" applyFont="1" applyFill="1" applyBorder="1" applyAlignment="1">
      <alignment horizontal="center" vertical="top"/>
    </xf>
    <xf numFmtId="165" fontId="2" fillId="6" borderId="5" xfId="1" applyNumberFormat="1" applyFont="1" applyFill="1" applyBorder="1" applyAlignment="1">
      <alignment horizontal="center" vertical="top" wrapText="1"/>
    </xf>
    <xf numFmtId="164" fontId="2" fillId="7" borderId="1" xfId="1" applyNumberFormat="1" applyFont="1" applyFill="1" applyBorder="1" applyAlignment="1">
      <alignment horizontal="center" vertical="top"/>
    </xf>
    <xf numFmtId="165" fontId="1" fillId="2" borderId="0" xfId="1" applyNumberFormat="1" applyFont="1" applyFill="1" applyAlignment="1">
      <alignment horizontal="right" vertical="top"/>
    </xf>
    <xf numFmtId="165" fontId="1" fillId="2" borderId="0" xfId="1" applyNumberFormat="1" applyFont="1" applyFill="1" applyBorder="1" applyAlignment="1">
      <alignment horizontal="center" vertical="top"/>
    </xf>
    <xf numFmtId="169" fontId="2" fillId="3" borderId="1" xfId="1" applyNumberFormat="1" applyFont="1" applyFill="1" applyBorder="1" applyAlignment="1" applyProtection="1">
      <alignment horizontal="center" vertical="top" wrapText="1"/>
      <protection hidden="1"/>
    </xf>
    <xf numFmtId="169" fontId="2" fillId="6" borderId="1" xfId="1" applyNumberFormat="1" applyFont="1" applyFill="1" applyBorder="1" applyAlignment="1">
      <alignment horizontal="center" vertical="top" wrapText="1"/>
    </xf>
    <xf numFmtId="169" fontId="2" fillId="6" borderId="1" xfId="1" applyNumberFormat="1" applyFont="1" applyFill="1" applyBorder="1" applyAlignment="1" applyProtection="1">
      <alignment horizontal="center" vertical="top" wrapText="1"/>
      <protection hidden="1"/>
    </xf>
    <xf numFmtId="169" fontId="2" fillId="7" borderId="1" xfId="1" applyNumberFormat="1" applyFont="1" applyFill="1" applyBorder="1" applyAlignment="1">
      <alignment horizontal="center" vertical="top" wrapText="1"/>
    </xf>
    <xf numFmtId="169" fontId="2" fillId="3" borderId="2" xfId="1" applyNumberFormat="1" applyFont="1" applyFill="1" applyBorder="1" applyAlignment="1" applyProtection="1">
      <alignment horizontal="center" vertical="top" wrapText="1"/>
      <protection hidden="1"/>
    </xf>
    <xf numFmtId="169" fontId="2" fillId="3" borderId="4" xfId="1" applyNumberFormat="1" applyFont="1" applyFill="1" applyBorder="1" applyAlignment="1" applyProtection="1">
      <alignment horizontal="center" vertical="top" wrapText="1"/>
      <protection hidden="1"/>
    </xf>
    <xf numFmtId="164" fontId="1" fillId="2" borderId="1" xfId="1" applyNumberFormat="1" applyFont="1" applyFill="1" applyBorder="1" applyAlignment="1" applyProtection="1">
      <alignment horizontal="center" vertical="top" wrapText="1"/>
      <protection hidden="1"/>
    </xf>
    <xf numFmtId="164" fontId="1" fillId="2" borderId="0" xfId="1" applyNumberFormat="1" applyFont="1" applyFill="1" applyAlignment="1">
      <alignment horizontal="center" vertical="top"/>
    </xf>
    <xf numFmtId="0" fontId="1" fillId="0" borderId="1" xfId="1" applyNumberFormat="1" applyFont="1" applyFill="1" applyBorder="1" applyAlignment="1" applyProtection="1">
      <alignment horizontal="center" vertical="top" wrapText="1"/>
      <protection hidden="1"/>
    </xf>
    <xf numFmtId="167" fontId="2" fillId="4" borderId="2" xfId="1" applyNumberFormat="1" applyFont="1" applyFill="1" applyBorder="1" applyAlignment="1" applyProtection="1">
      <alignment horizontal="left" vertical="top" wrapText="1"/>
      <protection hidden="1"/>
    </xf>
    <xf numFmtId="168" fontId="1" fillId="0" borderId="4" xfId="1" applyNumberFormat="1" applyFont="1" applyFill="1" applyBorder="1" applyAlignment="1" applyProtection="1">
      <alignment horizontal="left" vertical="top" wrapText="1"/>
      <protection hidden="1"/>
    </xf>
    <xf numFmtId="167" fontId="1" fillId="0" borderId="1" xfId="1" applyNumberFormat="1" applyFont="1" applyFill="1" applyBorder="1" applyAlignment="1" applyProtection="1">
      <alignment horizontal="left" vertical="top" wrapText="1"/>
      <protection hidden="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1" applyNumberFormat="1" applyFont="1" applyFill="1" applyBorder="1" applyAlignment="1" applyProtection="1">
      <alignment horizontal="left" vertical="top" wrapText="1"/>
      <protection hidden="1"/>
    </xf>
    <xf numFmtId="167" fontId="1" fillId="0" borderId="2" xfId="1" applyNumberFormat="1" applyFont="1" applyFill="1" applyBorder="1" applyAlignment="1" applyProtection="1">
      <alignment horizontal="left" vertical="top" wrapText="1"/>
      <protection hidden="1"/>
    </xf>
    <xf numFmtId="164" fontId="1" fillId="10" borderId="1" xfId="0" applyNumberFormat="1" applyFont="1" applyFill="1" applyBorder="1" applyAlignment="1">
      <alignment horizontal="center" vertical="top" wrapText="1"/>
    </xf>
    <xf numFmtId="164" fontId="1" fillId="10" borderId="2" xfId="1" applyNumberFormat="1" applyFont="1" applyFill="1" applyBorder="1" applyAlignment="1" applyProtection="1">
      <alignment horizontal="center" vertical="top" wrapText="1"/>
      <protection hidden="1"/>
    </xf>
    <xf numFmtId="164" fontId="1" fillId="10" borderId="4" xfId="1" applyNumberFormat="1" applyFont="1" applyFill="1" applyBorder="1" applyAlignment="1" applyProtection="1">
      <alignment horizontal="center" vertical="top" wrapText="1"/>
      <protection hidden="1"/>
    </xf>
    <xf numFmtId="164" fontId="1" fillId="0" borderId="2" xfId="1" applyNumberFormat="1" applyFont="1" applyFill="1" applyBorder="1" applyAlignment="1" applyProtection="1">
      <alignment horizontal="center" vertical="top"/>
      <protection hidden="1"/>
    </xf>
    <xf numFmtId="164" fontId="1" fillId="10" borderId="1" xfId="1" applyNumberFormat="1" applyFont="1" applyFill="1" applyBorder="1" applyAlignment="1" applyProtection="1">
      <alignment horizontal="center" vertical="top" wrapText="1"/>
      <protection hidden="1"/>
    </xf>
    <xf numFmtId="164" fontId="2" fillId="4" borderId="2" xfId="1" applyNumberFormat="1" applyFont="1" applyFill="1" applyBorder="1" applyAlignment="1" applyProtection="1">
      <alignment horizontal="center" vertical="top" wrapText="1"/>
      <protection hidden="1"/>
    </xf>
    <xf numFmtId="164" fontId="1" fillId="0" borderId="2" xfId="1" applyNumberFormat="1" applyFont="1" applyFill="1" applyBorder="1" applyAlignment="1" applyProtection="1">
      <alignment horizontal="center" vertical="top" wrapText="1"/>
      <protection hidden="1"/>
    </xf>
    <xf numFmtId="164" fontId="1" fillId="0" borderId="1" xfId="1"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4" fontId="1" fillId="0" borderId="1" xfId="1" applyNumberFormat="1" applyFont="1" applyFill="1" applyBorder="1" applyAlignment="1" applyProtection="1">
      <alignment horizontal="center" vertical="top"/>
      <protection hidden="1"/>
    </xf>
    <xf numFmtId="164" fontId="1" fillId="10" borderId="1" xfId="1" applyNumberFormat="1" applyFont="1" applyFill="1" applyBorder="1" applyAlignment="1">
      <alignment horizontal="center" vertical="top" wrapText="1"/>
    </xf>
    <xf numFmtId="164" fontId="1" fillId="0" borderId="2" xfId="1" applyNumberFormat="1" applyFont="1" applyFill="1" applyBorder="1" applyAlignment="1">
      <alignment horizontal="center" vertical="top"/>
    </xf>
    <xf numFmtId="164" fontId="1" fillId="0" borderId="4" xfId="1" applyNumberFormat="1" applyFont="1" applyFill="1" applyBorder="1" applyAlignment="1">
      <alignment horizontal="center" vertical="top"/>
    </xf>
    <xf numFmtId="164" fontId="2" fillId="4" borderId="1" xfId="1" applyNumberFormat="1" applyFont="1" applyFill="1" applyBorder="1" applyAlignment="1" applyProtection="1">
      <alignment horizontal="center" vertical="top" wrapText="1"/>
      <protection hidden="1"/>
    </xf>
    <xf numFmtId="165" fontId="1" fillId="0" borderId="5" xfId="1" applyNumberFormat="1" applyFont="1" applyFill="1" applyBorder="1" applyAlignment="1">
      <alignment horizontal="center" vertical="top" wrapText="1"/>
    </xf>
    <xf numFmtId="165" fontId="1" fillId="0" borderId="6" xfId="1" applyNumberFormat="1" applyFont="1" applyFill="1" applyBorder="1" applyAlignment="1">
      <alignment horizontal="center" vertical="top" wrapText="1"/>
    </xf>
    <xf numFmtId="165" fontId="2" fillId="4" borderId="6" xfId="1" applyNumberFormat="1" applyFont="1" applyFill="1" applyBorder="1" applyAlignment="1" applyProtection="1">
      <alignment horizontal="center" vertical="top" wrapText="1"/>
      <protection hidden="1"/>
    </xf>
    <xf numFmtId="165" fontId="1" fillId="2" borderId="6" xfId="1" applyNumberFormat="1" applyFont="1" applyFill="1" applyBorder="1" applyAlignment="1">
      <alignment horizontal="center" vertical="top" wrapText="1"/>
    </xf>
    <xf numFmtId="165" fontId="1" fillId="2" borderId="8" xfId="1" applyNumberFormat="1" applyFont="1" applyFill="1" applyBorder="1" applyAlignment="1">
      <alignment horizontal="center" vertical="top" wrapText="1"/>
    </xf>
    <xf numFmtId="165" fontId="2" fillId="4" borderId="6" xfId="1" applyNumberFormat="1" applyFont="1" applyFill="1" applyBorder="1" applyAlignment="1">
      <alignment horizontal="center" vertical="top" wrapText="1"/>
    </xf>
    <xf numFmtId="2" fontId="1" fillId="0" borderId="7" xfId="1" applyNumberFormat="1" applyFont="1" applyFill="1" applyBorder="1" applyAlignment="1">
      <alignment horizontal="center" vertical="top" wrapText="1"/>
    </xf>
    <xf numFmtId="165" fontId="2" fillId="4" borderId="5" xfId="1" applyNumberFormat="1" applyFont="1" applyFill="1" applyBorder="1" applyAlignment="1">
      <alignment horizontal="center" vertical="top" wrapText="1"/>
    </xf>
    <xf numFmtId="0" fontId="1" fillId="0" borderId="5" xfId="1" applyFont="1" applyFill="1" applyBorder="1" applyAlignment="1">
      <alignment horizontal="center" vertical="top" wrapText="1"/>
    </xf>
    <xf numFmtId="165" fontId="1" fillId="2" borderId="5" xfId="1" applyNumberFormat="1" applyFont="1" applyFill="1" applyBorder="1" applyAlignment="1">
      <alignment horizontal="center" vertical="top" wrapText="1"/>
    </xf>
    <xf numFmtId="169" fontId="1" fillId="10" borderId="3" xfId="1" applyNumberFormat="1" applyFont="1" applyFill="1" applyBorder="1" applyAlignment="1" applyProtection="1">
      <alignment horizontal="center" vertical="top" wrapText="1"/>
      <protection hidden="1"/>
    </xf>
    <xf numFmtId="169" fontId="1" fillId="10" borderId="1" xfId="1" applyNumberFormat="1" applyFont="1" applyFill="1" applyBorder="1" applyAlignment="1" applyProtection="1">
      <alignment horizontal="center" vertical="top" wrapText="1"/>
      <protection hidden="1"/>
    </xf>
    <xf numFmtId="169" fontId="2" fillId="4" borderId="2" xfId="1" applyNumberFormat="1" applyFont="1" applyFill="1" applyBorder="1" applyAlignment="1" applyProtection="1">
      <alignment horizontal="center" vertical="top" wrapText="1"/>
      <protection hidden="1"/>
    </xf>
    <xf numFmtId="169" fontId="1" fillId="1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69" fontId="1" fillId="10" borderId="3" xfId="0" applyNumberFormat="1" applyFont="1" applyFill="1" applyBorder="1" applyAlignment="1">
      <alignment horizontal="center" vertical="top" wrapText="1"/>
    </xf>
    <xf numFmtId="169" fontId="1" fillId="0" borderId="3" xfId="0" applyNumberFormat="1" applyFont="1" applyFill="1" applyBorder="1" applyAlignment="1">
      <alignment horizontal="center" vertical="top" wrapText="1"/>
    </xf>
    <xf numFmtId="169" fontId="2" fillId="4" borderId="1" xfId="1" applyNumberFormat="1" applyFont="1" applyFill="1" applyBorder="1" applyAlignment="1" applyProtection="1">
      <alignment horizontal="center" vertical="top" wrapText="1"/>
      <protection hidden="1"/>
    </xf>
    <xf numFmtId="165" fontId="1" fillId="2" borderId="0" xfId="1" applyNumberFormat="1" applyFont="1" applyFill="1" applyAlignment="1">
      <alignment horizontal="left" vertical="top"/>
    </xf>
    <xf numFmtId="0" fontId="2" fillId="2" borderId="0" xfId="1" applyNumberFormat="1" applyFont="1" applyFill="1" applyAlignment="1" applyProtection="1">
      <alignment horizontal="center" vertical="top" wrapText="1"/>
      <protection hidden="1"/>
    </xf>
    <xf numFmtId="0" fontId="1" fillId="2" borderId="1" xfId="1" applyNumberFormat="1" applyFont="1" applyFill="1" applyBorder="1" applyAlignment="1" applyProtection="1">
      <alignment horizontal="center" vertical="top" wrapText="1"/>
      <protection hidden="1"/>
    </xf>
    <xf numFmtId="164" fontId="1" fillId="2" borderId="1" xfId="0" applyNumberFormat="1" applyFont="1" applyFill="1" applyBorder="1" applyAlignment="1">
      <alignment horizontal="center" vertical="top" wrapText="1"/>
    </xf>
    <xf numFmtId="164" fontId="1" fillId="2" borderId="1" xfId="1" applyNumberFormat="1" applyFont="1" applyFill="1" applyBorder="1" applyAlignment="1" applyProtection="1">
      <alignment horizontal="center" vertical="top" wrapText="1"/>
      <protection hidden="1"/>
    </xf>
    <xf numFmtId="0" fontId="2" fillId="5" borderId="1" xfId="1" applyNumberFormat="1" applyFont="1" applyFill="1" applyBorder="1" applyAlignment="1" applyProtection="1">
      <alignment horizontal="center" vertical="top" wrapText="1"/>
      <protection hidden="1"/>
    </xf>
    <xf numFmtId="0" fontId="2" fillId="5" borderId="5" xfId="1" applyNumberFormat="1" applyFont="1" applyFill="1" applyBorder="1" applyAlignment="1" applyProtection="1">
      <alignment horizontal="center" vertical="top" wrapText="1"/>
      <protection hidden="1"/>
    </xf>
    <xf numFmtId="0" fontId="1" fillId="0" borderId="2" xfId="1" applyNumberFormat="1" applyFont="1" applyFill="1" applyBorder="1" applyAlignment="1" applyProtection="1">
      <alignment horizontal="center" vertical="top" wrapText="1"/>
      <protection hidden="1"/>
    </xf>
    <xf numFmtId="0" fontId="1" fillId="0" borderId="3" xfId="1" applyNumberFormat="1" applyFont="1" applyFill="1" applyBorder="1" applyAlignment="1" applyProtection="1">
      <alignment horizontal="center" vertical="top" wrapText="1"/>
      <protection hidden="1"/>
    </xf>
    <xf numFmtId="0" fontId="1" fillId="0" borderId="2" xfId="1" applyNumberFormat="1" applyFont="1" applyFill="1" applyBorder="1" applyAlignment="1" applyProtection="1">
      <alignment horizontal="left" vertical="top" wrapText="1"/>
      <protection hidden="1"/>
    </xf>
    <xf numFmtId="0" fontId="1" fillId="0" borderId="3" xfId="1" applyNumberFormat="1" applyFont="1" applyFill="1" applyBorder="1" applyAlignment="1" applyProtection="1">
      <alignment horizontal="left" vertical="top" wrapText="1"/>
      <protection hidden="1"/>
    </xf>
    <xf numFmtId="169" fontId="1" fillId="10" borderId="2" xfId="1" applyNumberFormat="1" applyFont="1" applyFill="1" applyBorder="1" applyAlignment="1" applyProtection="1">
      <alignment horizontal="center" vertical="top" wrapText="1"/>
      <protection hidden="1"/>
    </xf>
    <xf numFmtId="169" fontId="1" fillId="10" borderId="3" xfId="1" applyNumberFormat="1" applyFont="1" applyFill="1" applyBorder="1" applyAlignment="1" applyProtection="1">
      <alignment horizontal="center" vertical="top" wrapText="1"/>
      <protection hidden="1"/>
    </xf>
    <xf numFmtId="169" fontId="1" fillId="0" borderId="2" xfId="1" applyNumberFormat="1" applyFont="1" applyFill="1" applyBorder="1" applyAlignment="1" applyProtection="1">
      <alignment horizontal="center" vertical="top" wrapText="1"/>
      <protection hidden="1"/>
    </xf>
    <xf numFmtId="169" fontId="1" fillId="0" borderId="3" xfId="1" applyNumberFormat="1" applyFont="1" applyFill="1" applyBorder="1" applyAlignment="1" applyProtection="1">
      <alignment horizontal="center" vertical="top" wrapText="1"/>
      <protection hidden="1"/>
    </xf>
    <xf numFmtId="165" fontId="1" fillId="0" borderId="6" xfId="1" applyNumberFormat="1" applyFont="1" applyFill="1" applyBorder="1" applyAlignment="1" applyProtection="1">
      <alignment horizontal="center" vertical="top" wrapText="1"/>
      <protection hidden="1"/>
    </xf>
    <xf numFmtId="165" fontId="1" fillId="0" borderId="7" xfId="1" applyNumberFormat="1" applyFont="1" applyFill="1" applyBorder="1" applyAlignment="1" applyProtection="1">
      <alignment horizontal="center" vertical="top" wrapText="1"/>
      <protection hidden="1"/>
    </xf>
    <xf numFmtId="0" fontId="1" fillId="0" borderId="1" xfId="1" applyFont="1" applyFill="1" applyBorder="1" applyAlignment="1" applyProtection="1">
      <alignment horizontal="left" vertical="top" wrapText="1"/>
      <protection hidden="1"/>
    </xf>
    <xf numFmtId="169" fontId="1" fillId="10" borderId="1" xfId="1" applyNumberFormat="1" applyFont="1" applyFill="1" applyBorder="1" applyAlignment="1" applyProtection="1">
      <alignment horizontal="center" vertical="top" wrapText="1"/>
      <protection hidden="1"/>
    </xf>
    <xf numFmtId="169" fontId="1" fillId="0" borderId="1" xfId="1" applyNumberFormat="1" applyFont="1" applyFill="1" applyBorder="1" applyAlignment="1">
      <alignment horizontal="center" vertical="top" wrapText="1"/>
    </xf>
    <xf numFmtId="0" fontId="1" fillId="0" borderId="2" xfId="1" applyFont="1" applyFill="1" applyBorder="1" applyAlignment="1" applyProtection="1">
      <alignment horizontal="left" vertical="top" wrapText="1"/>
      <protection hidden="1"/>
    </xf>
    <xf numFmtId="0" fontId="1" fillId="0" borderId="4" xfId="1" applyFont="1" applyFill="1" applyBorder="1" applyAlignment="1" applyProtection="1">
      <alignment horizontal="left" vertical="top" wrapText="1"/>
      <protection hidden="1"/>
    </xf>
    <xf numFmtId="169" fontId="1" fillId="10" borderId="4" xfId="1" applyNumberFormat="1" applyFont="1" applyFill="1" applyBorder="1" applyAlignment="1" applyProtection="1">
      <alignment horizontal="center" vertical="top" wrapText="1"/>
      <protection hidden="1"/>
    </xf>
    <xf numFmtId="169" fontId="1" fillId="0" borderId="2" xfId="1" applyNumberFormat="1" applyFont="1" applyFill="1" applyBorder="1" applyAlignment="1">
      <alignment horizontal="center" vertical="top" wrapText="1"/>
    </xf>
    <xf numFmtId="169" fontId="1" fillId="0" borderId="4" xfId="1" applyNumberFormat="1" applyFont="1" applyFill="1" applyBorder="1" applyAlignment="1">
      <alignment horizontal="center" vertical="top" wrapText="1"/>
    </xf>
    <xf numFmtId="0" fontId="1" fillId="0" borderId="3" xfId="1" applyFont="1" applyFill="1" applyBorder="1" applyAlignment="1" applyProtection="1">
      <alignment horizontal="left" vertical="top" wrapText="1"/>
      <protection hidden="1"/>
    </xf>
    <xf numFmtId="165" fontId="1" fillId="0" borderId="5" xfId="1" applyNumberFormat="1" applyFont="1" applyFill="1" applyBorder="1" applyAlignment="1">
      <alignment horizontal="center" vertical="top" wrapText="1"/>
    </xf>
    <xf numFmtId="169" fontId="1" fillId="0" borderId="3" xfId="1" applyNumberFormat="1" applyFont="1" applyFill="1" applyBorder="1" applyAlignment="1">
      <alignment horizontal="center" vertical="top" wrapText="1"/>
    </xf>
    <xf numFmtId="165" fontId="1" fillId="0" borderId="6" xfId="1" applyNumberFormat="1" applyFont="1" applyFill="1" applyBorder="1" applyAlignment="1">
      <alignment horizontal="center" vertical="top" wrapText="1"/>
    </xf>
    <xf numFmtId="165" fontId="1" fillId="0" borderId="7" xfId="1" applyNumberFormat="1" applyFont="1" applyFill="1" applyBorder="1" applyAlignment="1">
      <alignment horizontal="center" vertical="top" wrapText="1"/>
    </xf>
    <xf numFmtId="165" fontId="1" fillId="0" borderId="8" xfId="1" applyNumberFormat="1" applyFont="1" applyFill="1" applyBorder="1" applyAlignment="1">
      <alignment horizontal="center" vertical="top" wrapText="1"/>
    </xf>
    <xf numFmtId="167" fontId="2" fillId="4" borderId="2" xfId="1" applyNumberFormat="1" applyFont="1" applyFill="1" applyBorder="1" applyAlignment="1" applyProtection="1">
      <alignment horizontal="left" vertical="top" wrapText="1"/>
      <protection hidden="1"/>
    </xf>
    <xf numFmtId="167" fontId="2" fillId="4" borderId="4" xfId="1" applyNumberFormat="1" applyFont="1" applyFill="1" applyBorder="1" applyAlignment="1" applyProtection="1">
      <alignment horizontal="left" vertical="top" wrapText="1"/>
      <protection hidden="1"/>
    </xf>
    <xf numFmtId="169" fontId="2" fillId="4" borderId="2" xfId="1" applyNumberFormat="1" applyFont="1" applyFill="1" applyBorder="1" applyAlignment="1" applyProtection="1">
      <alignment horizontal="center" vertical="top" wrapText="1"/>
      <protection hidden="1"/>
    </xf>
    <xf numFmtId="169" fontId="2" fillId="4" borderId="4" xfId="1" applyNumberFormat="1" applyFont="1" applyFill="1" applyBorder="1" applyAlignment="1" applyProtection="1">
      <alignment horizontal="center" vertical="top" wrapText="1"/>
      <protection hidden="1"/>
    </xf>
    <xf numFmtId="165" fontId="2" fillId="4" borderId="6" xfId="1" applyNumberFormat="1" applyFont="1" applyFill="1" applyBorder="1" applyAlignment="1" applyProtection="1">
      <alignment horizontal="center" vertical="top" wrapText="1"/>
      <protection hidden="1"/>
    </xf>
    <xf numFmtId="165" fontId="2" fillId="4" borderId="8" xfId="1" applyNumberFormat="1" applyFont="1" applyFill="1" applyBorder="1" applyAlignment="1" applyProtection="1">
      <alignment horizontal="center" vertical="top" wrapText="1"/>
      <protection hidden="1"/>
    </xf>
    <xf numFmtId="2" fontId="1" fillId="0" borderId="2"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169" fontId="1" fillId="0" borderId="1" xfId="1" applyNumberFormat="1" applyFont="1" applyFill="1" applyBorder="1" applyAlignment="1">
      <alignment horizontal="center" vertical="top"/>
    </xf>
    <xf numFmtId="0" fontId="1" fillId="0" borderId="1" xfId="1" applyNumberFormat="1" applyFont="1" applyFill="1" applyBorder="1" applyAlignment="1" applyProtection="1">
      <alignment horizontal="center" vertical="top" wrapText="1"/>
      <protection hidden="1"/>
    </xf>
    <xf numFmtId="2" fontId="1" fillId="0" borderId="1" xfId="0" applyNumberFormat="1" applyFont="1" applyFill="1" applyBorder="1" applyAlignment="1">
      <alignment horizontal="left" vertical="top" wrapText="1"/>
    </xf>
    <xf numFmtId="169" fontId="1" fillId="1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69" fontId="1" fillId="0" borderId="1" xfId="1" applyNumberFormat="1" applyFont="1" applyFill="1" applyBorder="1" applyAlignment="1" applyProtection="1">
      <alignment horizontal="center" vertical="top" wrapText="1"/>
      <protection hidden="1"/>
    </xf>
    <xf numFmtId="169" fontId="1" fillId="0" borderId="1" xfId="1" applyNumberFormat="1" applyFont="1" applyFill="1" applyBorder="1" applyAlignment="1" applyProtection="1">
      <alignment horizontal="center" vertical="top"/>
      <protection hidden="1"/>
    </xf>
    <xf numFmtId="168" fontId="1" fillId="0" borderId="2" xfId="1" applyNumberFormat="1" applyFont="1" applyFill="1" applyBorder="1" applyAlignment="1" applyProtection="1">
      <alignment horizontal="left" vertical="top" wrapText="1"/>
      <protection hidden="1"/>
    </xf>
    <xf numFmtId="168" fontId="1" fillId="0" borderId="3" xfId="1" applyNumberFormat="1" applyFont="1" applyFill="1" applyBorder="1" applyAlignment="1" applyProtection="1">
      <alignment horizontal="left" vertical="top" wrapText="1"/>
      <protection hidden="1"/>
    </xf>
    <xf numFmtId="168" fontId="1" fillId="0" borderId="1" xfId="1" applyNumberFormat="1" applyFont="1" applyFill="1" applyBorder="1" applyAlignment="1" applyProtection="1">
      <alignment horizontal="left" vertical="top" wrapText="1"/>
      <protection hidden="1"/>
    </xf>
    <xf numFmtId="168" fontId="1" fillId="0" borderId="4" xfId="1" applyNumberFormat="1" applyFont="1" applyFill="1" applyBorder="1" applyAlignment="1" applyProtection="1">
      <alignment horizontal="left" vertical="top" wrapText="1"/>
      <protection hidden="1"/>
    </xf>
    <xf numFmtId="165" fontId="1" fillId="2" borderId="6" xfId="1" applyNumberFormat="1" applyFont="1" applyFill="1" applyBorder="1" applyAlignment="1">
      <alignment horizontal="center" vertical="top" wrapText="1"/>
    </xf>
    <xf numFmtId="165" fontId="1" fillId="2" borderId="8" xfId="1" applyNumberFormat="1" applyFont="1" applyFill="1" applyBorder="1" applyAlignment="1">
      <alignment horizontal="center" vertical="top" wrapText="1"/>
    </xf>
    <xf numFmtId="169" fontId="1" fillId="2" borderId="1" xfId="1" applyNumberFormat="1" applyFont="1" applyFill="1" applyBorder="1" applyAlignment="1" applyProtection="1">
      <alignment horizontal="center" vertical="top"/>
      <protection hidden="1"/>
    </xf>
    <xf numFmtId="168" fontId="1" fillId="2" borderId="2" xfId="1" applyNumberFormat="1" applyFont="1" applyFill="1" applyBorder="1" applyAlignment="1" applyProtection="1">
      <alignment horizontal="left" vertical="top" wrapText="1"/>
      <protection hidden="1"/>
    </xf>
    <xf numFmtId="168" fontId="1" fillId="2" borderId="4" xfId="1" applyNumberFormat="1" applyFont="1" applyFill="1" applyBorder="1" applyAlignment="1" applyProtection="1">
      <alignment horizontal="left" vertical="top" wrapText="1"/>
      <protection hidden="1"/>
    </xf>
    <xf numFmtId="167" fontId="1" fillId="0" borderId="1" xfId="1" applyNumberFormat="1" applyFont="1" applyFill="1" applyBorder="1" applyAlignment="1" applyProtection="1">
      <alignment horizontal="left" vertical="top" wrapText="1"/>
      <protection hidden="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169" fontId="1" fillId="10" borderId="2" xfId="0" applyNumberFormat="1" applyFont="1" applyFill="1" applyBorder="1" applyAlignment="1">
      <alignment horizontal="center" vertical="top" wrapText="1"/>
    </xf>
    <xf numFmtId="169" fontId="1" fillId="10" borderId="3" xfId="0" applyNumberFormat="1" applyFont="1" applyFill="1" applyBorder="1" applyAlignment="1">
      <alignment horizontal="center" vertical="top" wrapText="1"/>
    </xf>
    <xf numFmtId="169" fontId="1" fillId="10" borderId="4" xfId="0" applyNumberFormat="1" applyFont="1" applyFill="1" applyBorder="1" applyAlignment="1">
      <alignment horizontal="center" vertical="top" wrapText="1"/>
    </xf>
    <xf numFmtId="169" fontId="1" fillId="10" borderId="1" xfId="1" applyNumberFormat="1" applyFont="1" applyFill="1" applyBorder="1" applyAlignment="1">
      <alignment horizontal="center" vertical="top" wrapText="1"/>
    </xf>
    <xf numFmtId="165" fontId="2" fillId="4" borderId="6" xfId="1" applyNumberFormat="1" applyFont="1" applyFill="1" applyBorder="1" applyAlignment="1">
      <alignment horizontal="center" vertical="top" wrapText="1"/>
    </xf>
    <xf numFmtId="165" fontId="2" fillId="4" borderId="8" xfId="1" applyNumberFormat="1" applyFont="1" applyFill="1" applyBorder="1" applyAlignment="1">
      <alignment horizontal="center" vertical="top" wrapText="1"/>
    </xf>
    <xf numFmtId="169" fontId="1" fillId="10" borderId="2" xfId="1" applyNumberFormat="1" applyFont="1" applyFill="1" applyBorder="1" applyAlignment="1">
      <alignment horizontal="center" vertical="top" wrapText="1"/>
    </xf>
    <xf numFmtId="169" fontId="1" fillId="10" borderId="4" xfId="1" applyNumberFormat="1" applyFont="1" applyFill="1" applyBorder="1" applyAlignment="1">
      <alignment horizontal="center" vertical="top" wrapText="1"/>
    </xf>
    <xf numFmtId="2" fontId="1" fillId="0" borderId="6" xfId="1" applyNumberFormat="1" applyFont="1" applyFill="1" applyBorder="1" applyAlignment="1">
      <alignment horizontal="center" vertical="top" wrapText="1"/>
    </xf>
    <xf numFmtId="2" fontId="1" fillId="0" borderId="8" xfId="1" applyNumberFormat="1" applyFont="1" applyFill="1" applyBorder="1" applyAlignment="1">
      <alignment horizontal="center" vertical="top" wrapText="1"/>
    </xf>
    <xf numFmtId="169" fontId="1" fillId="10" borderId="3" xfId="1" applyNumberFormat="1" applyFont="1" applyFill="1" applyBorder="1" applyAlignment="1">
      <alignment horizontal="center" vertical="top" wrapText="1"/>
    </xf>
    <xf numFmtId="164" fontId="2" fillId="4" borderId="6" xfId="1" applyNumberFormat="1" applyFont="1" applyFill="1" applyBorder="1" applyAlignment="1" applyProtection="1">
      <alignment horizontal="center" vertical="top" wrapText="1"/>
      <protection hidden="1"/>
    </xf>
    <xf numFmtId="164" fontId="2" fillId="4" borderId="8" xfId="1" applyNumberFormat="1" applyFont="1" applyFill="1" applyBorder="1" applyAlignment="1" applyProtection="1">
      <alignment horizontal="center" vertical="top" wrapText="1"/>
      <protection hidden="1"/>
    </xf>
    <xf numFmtId="0" fontId="1" fillId="0" borderId="4" xfId="1" applyNumberFormat="1" applyFont="1" applyFill="1" applyBorder="1" applyAlignment="1" applyProtection="1">
      <alignment horizontal="center" vertical="top" wrapText="1"/>
      <protection hidden="1"/>
    </xf>
    <xf numFmtId="169" fontId="1" fillId="0" borderId="2" xfId="0" applyNumberFormat="1" applyFont="1" applyFill="1" applyBorder="1" applyAlignment="1">
      <alignment horizontal="center" vertical="top" wrapText="1"/>
    </xf>
    <xf numFmtId="169" fontId="1" fillId="0" borderId="3" xfId="0" applyNumberFormat="1" applyFont="1" applyFill="1" applyBorder="1" applyAlignment="1">
      <alignment horizontal="center" vertical="top" wrapText="1"/>
    </xf>
    <xf numFmtId="2" fontId="1" fillId="0" borderId="7" xfId="1"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2" fontId="1" fillId="0" borderId="5" xfId="1" applyNumberFormat="1" applyFont="1" applyFill="1" applyBorder="1" applyAlignment="1">
      <alignment horizontal="center" vertical="top" wrapText="1"/>
    </xf>
    <xf numFmtId="169" fontId="1" fillId="0" borderId="4" xfId="0" applyNumberFormat="1" applyFont="1" applyFill="1" applyBorder="1" applyAlignment="1">
      <alignment horizontal="center" vertical="top" wrapText="1"/>
    </xf>
    <xf numFmtId="165" fontId="2" fillId="4" borderId="5" xfId="1" applyNumberFormat="1" applyFont="1" applyFill="1" applyBorder="1" applyAlignment="1">
      <alignment horizontal="center" vertical="top" wrapText="1"/>
    </xf>
    <xf numFmtId="169" fontId="2" fillId="4" borderId="6" xfId="1" applyNumberFormat="1" applyFont="1" applyFill="1" applyBorder="1" applyAlignment="1" applyProtection="1">
      <alignment horizontal="center" vertical="top" wrapText="1"/>
      <protection hidden="1"/>
    </xf>
    <xf numFmtId="169" fontId="2" fillId="4" borderId="8" xfId="1" applyNumberFormat="1" applyFont="1" applyFill="1" applyBorder="1" applyAlignment="1" applyProtection="1">
      <alignment horizontal="center" vertical="top" wrapText="1"/>
      <protection hidden="1"/>
    </xf>
    <xf numFmtId="169" fontId="2" fillId="4" borderId="1" xfId="1" applyNumberFormat="1" applyFont="1" applyFill="1" applyBorder="1" applyAlignment="1" applyProtection="1">
      <alignment horizontal="center" vertical="top" wrapText="1"/>
      <protection hidden="1"/>
    </xf>
    <xf numFmtId="169" fontId="1" fillId="10" borderId="6" xfId="1" applyNumberFormat="1" applyFont="1" applyFill="1" applyBorder="1" applyAlignment="1" applyProtection="1">
      <alignment horizontal="center" vertical="top" wrapText="1"/>
      <protection hidden="1"/>
    </xf>
    <xf numFmtId="169" fontId="1" fillId="10" borderId="7" xfId="1" applyNumberFormat="1" applyFont="1" applyFill="1" applyBorder="1" applyAlignment="1" applyProtection="1">
      <alignment horizontal="center" vertical="top" wrapText="1"/>
      <protection hidden="1"/>
    </xf>
    <xf numFmtId="169" fontId="1" fillId="10" borderId="8" xfId="1" applyNumberFormat="1" applyFont="1" applyFill="1" applyBorder="1" applyAlignment="1" applyProtection="1">
      <alignment horizontal="center" vertical="top" wrapText="1"/>
      <protection hidden="1"/>
    </xf>
    <xf numFmtId="0" fontId="1" fillId="0" borderId="5" xfId="1" applyFont="1" applyFill="1" applyBorder="1" applyAlignment="1">
      <alignment horizontal="center" vertical="top" wrapText="1"/>
    </xf>
    <xf numFmtId="0" fontId="1" fillId="0" borderId="6" xfId="1" applyFont="1" applyFill="1" applyBorder="1" applyAlignment="1">
      <alignment horizontal="center" vertical="top" wrapText="1"/>
    </xf>
    <xf numFmtId="0" fontId="1" fillId="0" borderId="7" xfId="1" applyFont="1" applyFill="1" applyBorder="1" applyAlignment="1">
      <alignment horizontal="center" vertical="top" wrapText="1"/>
    </xf>
    <xf numFmtId="0" fontId="1" fillId="0" borderId="8" xfId="1" applyFont="1" applyFill="1" applyBorder="1" applyAlignment="1">
      <alignment horizontal="center" vertical="top" wrapText="1"/>
    </xf>
    <xf numFmtId="0" fontId="2" fillId="0" borderId="5" xfId="1" applyNumberFormat="1" applyFont="1" applyFill="1" applyBorder="1" applyAlignment="1" applyProtection="1">
      <alignment horizontal="center" vertical="top" wrapText="1"/>
      <protection hidden="1"/>
    </xf>
    <xf numFmtId="0" fontId="2" fillId="0" borderId="9" xfId="1" applyNumberFormat="1" applyFont="1" applyFill="1" applyBorder="1" applyAlignment="1" applyProtection="1">
      <alignment horizontal="center" vertical="top" wrapText="1"/>
      <protection hidden="1"/>
    </xf>
    <xf numFmtId="0" fontId="1" fillId="0" borderId="4" xfId="1" applyNumberFormat="1" applyFont="1" applyFill="1" applyBorder="1" applyAlignment="1" applyProtection="1">
      <alignment horizontal="left" vertical="top" wrapText="1"/>
      <protection hidden="1"/>
    </xf>
    <xf numFmtId="164" fontId="1" fillId="10" borderId="2" xfId="0" applyNumberFormat="1" applyFont="1" applyFill="1" applyBorder="1" applyAlignment="1">
      <alignment horizontal="center" vertical="top" wrapText="1"/>
    </xf>
    <xf numFmtId="164" fontId="1" fillId="10" borderId="4" xfId="0" applyNumberFormat="1" applyFont="1" applyFill="1" applyBorder="1" applyAlignment="1">
      <alignment horizontal="center" vertical="top" wrapText="1"/>
    </xf>
    <xf numFmtId="164" fontId="1" fillId="0" borderId="2" xfId="1" applyNumberFormat="1" applyFont="1" applyFill="1" applyBorder="1" applyAlignment="1">
      <alignment horizontal="center" vertical="top" wrapText="1"/>
    </xf>
    <xf numFmtId="164" fontId="1" fillId="0" borderId="4" xfId="1" applyNumberFormat="1" applyFont="1" applyFill="1" applyBorder="1" applyAlignment="1">
      <alignment horizontal="center" vertical="top" wrapText="1"/>
    </xf>
    <xf numFmtId="164" fontId="1" fillId="10" borderId="1" xfId="0" applyNumberFormat="1"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164" fontId="1" fillId="10" borderId="1" xfId="1" applyNumberFormat="1" applyFont="1" applyFill="1" applyBorder="1" applyAlignment="1">
      <alignment horizontal="center" vertical="top" wrapText="1"/>
    </xf>
    <xf numFmtId="164" fontId="1" fillId="10" borderId="2" xfId="1" applyNumberFormat="1" applyFont="1" applyFill="1" applyBorder="1" applyAlignment="1">
      <alignment horizontal="center" vertical="top" wrapText="1"/>
    </xf>
    <xf numFmtId="164" fontId="1" fillId="10" borderId="4" xfId="1" applyNumberFormat="1" applyFont="1" applyFill="1" applyBorder="1" applyAlignment="1">
      <alignment horizontal="center" vertical="top" wrapText="1"/>
    </xf>
    <xf numFmtId="164" fontId="1" fillId="10" borderId="1" xfId="1" applyNumberFormat="1" applyFont="1" applyFill="1" applyBorder="1" applyAlignment="1" applyProtection="1">
      <alignment horizontal="center" vertical="top" wrapText="1"/>
      <protection hidden="1"/>
    </xf>
    <xf numFmtId="164" fontId="1" fillId="10" borderId="2" xfId="1" applyNumberFormat="1" applyFont="1" applyFill="1" applyBorder="1" applyAlignment="1" applyProtection="1">
      <alignment horizontal="center" vertical="top" wrapText="1"/>
      <protection hidden="1"/>
    </xf>
    <xf numFmtId="164" fontId="1" fillId="10" borderId="4" xfId="1" applyNumberFormat="1" applyFont="1" applyFill="1" applyBorder="1" applyAlignment="1" applyProtection="1">
      <alignment horizontal="center" vertical="top" wrapText="1"/>
      <protection hidden="1"/>
    </xf>
    <xf numFmtId="0" fontId="1" fillId="0" borderId="1" xfId="1" applyNumberFormat="1" applyFont="1" applyFill="1" applyBorder="1" applyAlignment="1" applyProtection="1">
      <alignment horizontal="left" vertical="top" wrapText="1"/>
      <protection hidden="1"/>
    </xf>
    <xf numFmtId="164" fontId="1" fillId="10" borderId="3" xfId="0" applyNumberFormat="1" applyFont="1" applyFill="1" applyBorder="1" applyAlignment="1">
      <alignment horizontal="center" vertical="top" wrapText="1"/>
    </xf>
    <xf numFmtId="164" fontId="1" fillId="0" borderId="3" xfId="1" applyNumberFormat="1" applyFont="1" applyFill="1" applyBorder="1" applyAlignment="1">
      <alignment horizontal="center" vertical="top" wrapText="1"/>
    </xf>
    <xf numFmtId="164" fontId="1" fillId="10" borderId="3" xfId="1" applyNumberFormat="1" applyFont="1" applyFill="1" applyBorder="1" applyAlignment="1">
      <alignment horizontal="center" vertical="top" wrapText="1"/>
    </xf>
    <xf numFmtId="167" fontId="1" fillId="0" borderId="2" xfId="1" applyNumberFormat="1" applyFont="1" applyFill="1" applyBorder="1" applyAlignment="1" applyProtection="1">
      <alignment horizontal="left" vertical="top" wrapText="1"/>
      <protection hidden="1"/>
    </xf>
    <xf numFmtId="167" fontId="1" fillId="0" borderId="3" xfId="1" applyNumberFormat="1" applyFont="1" applyFill="1" applyBorder="1" applyAlignment="1" applyProtection="1">
      <alignment horizontal="left" vertical="top" wrapText="1"/>
      <protection hidden="1"/>
    </xf>
    <xf numFmtId="164" fontId="1" fillId="10" borderId="3" xfId="1" applyNumberFormat="1" applyFont="1" applyFill="1" applyBorder="1" applyAlignment="1" applyProtection="1">
      <alignment horizontal="center" vertical="top" wrapText="1"/>
      <protection hidden="1"/>
    </xf>
    <xf numFmtId="164" fontId="1" fillId="0" borderId="2" xfId="1" applyNumberFormat="1" applyFont="1" applyFill="1" applyBorder="1" applyAlignment="1" applyProtection="1">
      <alignment horizontal="center" vertical="top"/>
      <protection hidden="1"/>
    </xf>
    <xf numFmtId="164" fontId="1" fillId="0" borderId="3" xfId="1" applyNumberFormat="1" applyFont="1" applyFill="1" applyBorder="1" applyAlignment="1" applyProtection="1">
      <alignment horizontal="center" vertical="top"/>
      <protection hidden="1"/>
    </xf>
    <xf numFmtId="167" fontId="1" fillId="0" borderId="4" xfId="1" applyNumberFormat="1" applyFont="1" applyFill="1" applyBorder="1" applyAlignment="1" applyProtection="1">
      <alignment horizontal="left" vertical="top" wrapText="1"/>
      <protection hidden="1"/>
    </xf>
    <xf numFmtId="0" fontId="1" fillId="0" borderId="2" xfId="1" applyFont="1" applyFill="1" applyBorder="1" applyAlignment="1">
      <alignment horizontal="center" vertical="top"/>
    </xf>
    <xf numFmtId="0" fontId="1" fillId="0" borderId="3" xfId="1" applyFont="1" applyFill="1" applyBorder="1" applyAlignment="1">
      <alignment horizontal="center" vertical="top"/>
    </xf>
    <xf numFmtId="167" fontId="1" fillId="2" borderId="2" xfId="1" applyNumberFormat="1" applyFont="1" applyFill="1" applyBorder="1" applyAlignment="1" applyProtection="1">
      <alignment horizontal="left" vertical="top" wrapText="1"/>
      <protection hidden="1"/>
    </xf>
    <xf numFmtId="167" fontId="1" fillId="2" borderId="4" xfId="1" applyNumberFormat="1" applyFont="1" applyFill="1" applyBorder="1" applyAlignment="1" applyProtection="1">
      <alignment horizontal="left" vertical="top" wrapText="1"/>
      <protection hidden="1"/>
    </xf>
    <xf numFmtId="164" fontId="1" fillId="0" borderId="2" xfId="1" applyNumberFormat="1" applyFont="1" applyFill="1" applyBorder="1" applyAlignment="1">
      <alignment horizontal="center" vertical="top"/>
    </xf>
    <xf numFmtId="164" fontId="1" fillId="0" borderId="3" xfId="1" applyNumberFormat="1" applyFont="1" applyFill="1" applyBorder="1" applyAlignment="1">
      <alignment horizontal="center" vertical="top"/>
    </xf>
    <xf numFmtId="165" fontId="1" fillId="2" borderId="5" xfId="1" applyNumberFormat="1" applyFont="1" applyFill="1" applyBorder="1" applyAlignment="1">
      <alignment horizontal="center" vertical="top" wrapText="1"/>
    </xf>
    <xf numFmtId="165" fontId="1" fillId="2" borderId="7" xfId="1" applyNumberFormat="1" applyFont="1" applyFill="1" applyBorder="1" applyAlignment="1">
      <alignment horizontal="center" vertical="top" wrapText="1"/>
    </xf>
    <xf numFmtId="167" fontId="1" fillId="0" borderId="12" xfId="1" applyNumberFormat="1" applyFont="1" applyFill="1" applyBorder="1" applyAlignment="1" applyProtection="1">
      <alignment horizontal="left" vertical="top" wrapText="1"/>
      <protection hidden="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164" fontId="2" fillId="4" borderId="2" xfId="1" applyNumberFormat="1" applyFont="1" applyFill="1" applyBorder="1" applyAlignment="1" applyProtection="1">
      <alignment horizontal="center" vertical="top" wrapText="1"/>
      <protection hidden="1"/>
    </xf>
    <xf numFmtId="164" fontId="2" fillId="4" borderId="4" xfId="1" applyNumberFormat="1" applyFont="1" applyFill="1" applyBorder="1" applyAlignment="1" applyProtection="1">
      <alignment horizontal="center" vertical="top" wrapText="1"/>
      <protection hidden="1"/>
    </xf>
    <xf numFmtId="0" fontId="1" fillId="0" borderId="1" xfId="1" applyFont="1" applyFill="1" applyBorder="1" applyAlignment="1">
      <alignment horizontal="center" vertical="top"/>
    </xf>
    <xf numFmtId="165" fontId="1" fillId="0" borderId="2" xfId="1" applyNumberFormat="1" applyFont="1" applyFill="1" applyBorder="1" applyAlignment="1">
      <alignment horizontal="center" vertical="top" wrapText="1"/>
    </xf>
    <xf numFmtId="165" fontId="1" fillId="0" borderId="4" xfId="1" applyNumberFormat="1" applyFont="1" applyFill="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Light16"/>
  <colors>
    <mruColors>
      <color rgb="FFFF99CC"/>
      <color rgb="FFFF66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00"/>
  <sheetViews>
    <sheetView tabSelected="1" view="pageBreakPreview" topLeftCell="A146" zoomScale="20" zoomScaleNormal="100" zoomScaleSheetLayoutView="20" workbookViewId="0">
      <selection activeCell="K146" sqref="K146:K151"/>
    </sheetView>
  </sheetViews>
  <sheetFormatPr defaultColWidth="9.140625" defaultRowHeight="76.5" x14ac:dyDescent="0.25"/>
  <cols>
    <col min="1" max="1" width="25.5703125" style="7" customWidth="1"/>
    <col min="2" max="2" width="256" style="17" customWidth="1"/>
    <col min="3" max="3" width="67.28515625" style="18" customWidth="1"/>
    <col min="4" max="4" width="70.140625" style="19" customWidth="1"/>
    <col min="5" max="5" width="66.7109375" style="19" customWidth="1"/>
    <col min="6" max="6" width="55.7109375" style="19" customWidth="1"/>
    <col min="7" max="7" width="69.140625" style="20" customWidth="1"/>
    <col min="8" max="8" width="68.7109375" style="19" customWidth="1"/>
    <col min="9" max="9" width="76" style="19" customWidth="1"/>
    <col min="10" max="10" width="59.85546875" style="19" customWidth="1"/>
    <col min="11" max="11" width="41" style="20" customWidth="1"/>
    <col min="12" max="12" width="68.5703125" style="20" customWidth="1"/>
    <col min="13" max="13" width="44.85546875" style="20" customWidth="1"/>
    <col min="14" max="14" width="53.7109375" style="20" customWidth="1"/>
    <col min="15" max="15" width="255.28515625" style="21" customWidth="1"/>
    <col min="16" max="16" width="31.140625" style="22" customWidth="1"/>
    <col min="17" max="17" width="28.85546875" style="22" customWidth="1"/>
    <col min="18" max="16384" width="9.140625" style="22"/>
  </cols>
  <sheetData>
    <row r="1" spans="1:15" s="1" customFormat="1" x14ac:dyDescent="0.25">
      <c r="B1" s="23"/>
      <c r="C1" s="24"/>
      <c r="D1" s="78"/>
      <c r="E1" s="78"/>
      <c r="F1" s="78"/>
      <c r="G1" s="78"/>
      <c r="H1" s="78"/>
      <c r="I1" s="78"/>
      <c r="J1" s="78"/>
      <c r="K1" s="78"/>
      <c r="L1" s="78"/>
      <c r="M1" s="78"/>
      <c r="N1" s="119" t="s">
        <v>0</v>
      </c>
      <c r="O1" s="119"/>
    </row>
    <row r="2" spans="1:15" s="1" customFormat="1" x14ac:dyDescent="0.25">
      <c r="B2" s="23"/>
      <c r="C2" s="24"/>
      <c r="D2" s="78"/>
      <c r="E2" s="78"/>
      <c r="F2" s="78"/>
      <c r="G2" s="78"/>
      <c r="H2" s="78"/>
      <c r="I2" s="78"/>
      <c r="J2" s="78"/>
      <c r="K2" s="78"/>
      <c r="L2" s="78"/>
      <c r="M2" s="78"/>
      <c r="N2" s="33" t="s">
        <v>1</v>
      </c>
      <c r="O2" s="33"/>
    </row>
    <row r="3" spans="1:15" s="1" customFormat="1" x14ac:dyDescent="0.25">
      <c r="B3" s="23"/>
      <c r="C3" s="24"/>
      <c r="D3" s="78"/>
      <c r="E3" s="78"/>
      <c r="F3" s="78"/>
      <c r="G3" s="78"/>
      <c r="H3" s="78"/>
      <c r="I3" s="78"/>
      <c r="J3" s="78"/>
      <c r="K3" s="78"/>
      <c r="L3" s="78"/>
      <c r="M3" s="78"/>
      <c r="N3" s="78"/>
      <c r="O3" s="34"/>
    </row>
    <row r="4" spans="1:15" s="1" customFormat="1" ht="127.5" customHeight="1" x14ac:dyDescent="0.25">
      <c r="A4" s="120" t="s">
        <v>137</v>
      </c>
      <c r="B4" s="120"/>
      <c r="C4" s="120"/>
      <c r="D4" s="120"/>
      <c r="E4" s="120"/>
      <c r="F4" s="120"/>
      <c r="G4" s="120"/>
      <c r="H4" s="120"/>
      <c r="I4" s="120"/>
      <c r="J4" s="120"/>
      <c r="K4" s="120"/>
      <c r="L4" s="120"/>
      <c r="M4" s="120"/>
      <c r="N4" s="120"/>
      <c r="O4" s="120"/>
    </row>
    <row r="5" spans="1:15" s="1" customFormat="1" ht="68.25" customHeight="1" x14ac:dyDescent="0.25">
      <c r="A5" s="25"/>
      <c r="B5" s="26"/>
      <c r="C5" s="27"/>
      <c r="D5" s="27"/>
      <c r="E5" s="27"/>
      <c r="F5" s="27"/>
      <c r="G5" s="27"/>
      <c r="H5" s="27"/>
      <c r="I5" s="27"/>
      <c r="J5" s="27"/>
      <c r="K5" s="27"/>
      <c r="L5" s="27"/>
      <c r="M5" s="27"/>
      <c r="N5" s="27"/>
      <c r="O5" s="35"/>
    </row>
    <row r="6" spans="1:15" s="1" customFormat="1" ht="146.25" customHeight="1" x14ac:dyDescent="0.25">
      <c r="A6" s="121" t="s">
        <v>2</v>
      </c>
      <c r="B6" s="121" t="s">
        <v>3</v>
      </c>
      <c r="C6" s="122" t="s">
        <v>4</v>
      </c>
      <c r="D6" s="122"/>
      <c r="E6" s="122"/>
      <c r="F6" s="122"/>
      <c r="G6" s="122" t="s">
        <v>5</v>
      </c>
      <c r="H6" s="122"/>
      <c r="I6" s="122"/>
      <c r="J6" s="122"/>
      <c r="K6" s="122" t="s">
        <v>6</v>
      </c>
      <c r="L6" s="122"/>
      <c r="M6" s="122"/>
      <c r="N6" s="122"/>
      <c r="O6" s="122" t="s">
        <v>7</v>
      </c>
    </row>
    <row r="7" spans="1:15" s="1" customFormat="1" ht="129.75" customHeight="1" x14ac:dyDescent="0.25">
      <c r="A7" s="121"/>
      <c r="B7" s="121"/>
      <c r="C7" s="123" t="s">
        <v>8</v>
      </c>
      <c r="D7" s="122" t="s">
        <v>9</v>
      </c>
      <c r="E7" s="122"/>
      <c r="F7" s="122"/>
      <c r="G7" s="123" t="s">
        <v>8</v>
      </c>
      <c r="H7" s="122" t="s">
        <v>9</v>
      </c>
      <c r="I7" s="122"/>
      <c r="J7" s="122"/>
      <c r="K7" s="123" t="s">
        <v>8</v>
      </c>
      <c r="L7" s="122" t="s">
        <v>9</v>
      </c>
      <c r="M7" s="122"/>
      <c r="N7" s="122"/>
      <c r="O7" s="122"/>
    </row>
    <row r="8" spans="1:15" s="1" customFormat="1" ht="161.25" customHeight="1" x14ac:dyDescent="0.25">
      <c r="A8" s="121"/>
      <c r="B8" s="121"/>
      <c r="C8" s="123"/>
      <c r="D8" s="77" t="s">
        <v>10</v>
      </c>
      <c r="E8" s="77" t="s">
        <v>11</v>
      </c>
      <c r="F8" s="77" t="s">
        <v>12</v>
      </c>
      <c r="G8" s="123"/>
      <c r="H8" s="77" t="s">
        <v>10</v>
      </c>
      <c r="I8" s="77" t="s">
        <v>11</v>
      </c>
      <c r="J8" s="77" t="s">
        <v>12</v>
      </c>
      <c r="K8" s="123"/>
      <c r="L8" s="77" t="s">
        <v>10</v>
      </c>
      <c r="M8" s="77" t="s">
        <v>11</v>
      </c>
      <c r="N8" s="77" t="s">
        <v>12</v>
      </c>
      <c r="O8" s="122"/>
    </row>
    <row r="9" spans="1:15" s="2" customFormat="1" ht="91.5" customHeight="1" x14ac:dyDescent="0.25">
      <c r="A9" s="28">
        <v>1</v>
      </c>
      <c r="B9" s="28">
        <v>2</v>
      </c>
      <c r="C9" s="29">
        <v>3</v>
      </c>
      <c r="D9" s="29">
        <v>4</v>
      </c>
      <c r="E9" s="29">
        <v>5</v>
      </c>
      <c r="F9" s="29">
        <v>6</v>
      </c>
      <c r="G9" s="29">
        <v>7</v>
      </c>
      <c r="H9" s="30">
        <v>8</v>
      </c>
      <c r="I9" s="30">
        <v>9</v>
      </c>
      <c r="J9" s="30">
        <v>10</v>
      </c>
      <c r="K9" s="30">
        <v>11</v>
      </c>
      <c r="L9" s="30">
        <v>12</v>
      </c>
      <c r="M9" s="30">
        <v>13</v>
      </c>
      <c r="N9" s="30">
        <v>14</v>
      </c>
      <c r="O9" s="36">
        <v>15</v>
      </c>
    </row>
    <row r="10" spans="1:15" s="3" customFormat="1" ht="106.5" customHeight="1" x14ac:dyDescent="0.25">
      <c r="A10" s="124" t="s">
        <v>13</v>
      </c>
      <c r="B10" s="124"/>
      <c r="C10" s="124"/>
      <c r="D10" s="124"/>
      <c r="E10" s="124"/>
      <c r="F10" s="124"/>
      <c r="G10" s="124"/>
      <c r="H10" s="124"/>
      <c r="I10" s="124"/>
      <c r="J10" s="124"/>
      <c r="K10" s="124"/>
      <c r="L10" s="124"/>
      <c r="M10" s="124"/>
      <c r="N10" s="124"/>
      <c r="O10" s="125"/>
    </row>
    <row r="11" spans="1:15" s="4" customFormat="1" ht="170.25" customHeight="1" x14ac:dyDescent="0.25">
      <c r="A11" s="126">
        <v>1</v>
      </c>
      <c r="B11" s="31" t="s">
        <v>14</v>
      </c>
      <c r="C11" s="71">
        <f>D11+E11+F11</f>
        <v>91216.9</v>
      </c>
      <c r="D11" s="71">
        <f t="shared" ref="D11:G12" si="0">D12</f>
        <v>0</v>
      </c>
      <c r="E11" s="71">
        <f t="shared" si="0"/>
        <v>91216.9</v>
      </c>
      <c r="F11" s="71">
        <f t="shared" si="0"/>
        <v>0</v>
      </c>
      <c r="G11" s="71">
        <f>H11+I11+J11</f>
        <v>87640.895999999993</v>
      </c>
      <c r="H11" s="71">
        <f t="shared" ref="H11:J12" si="1">H12</f>
        <v>0</v>
      </c>
      <c r="I11" s="71">
        <f>I12</f>
        <v>87640.895999999993</v>
      </c>
      <c r="J11" s="71">
        <f t="shared" si="1"/>
        <v>0</v>
      </c>
      <c r="K11" s="71">
        <f>G11/C11*100</f>
        <v>96.079669447218663</v>
      </c>
      <c r="L11" s="71">
        <v>0</v>
      </c>
      <c r="M11" s="71">
        <f t="shared" ref="M11:M13" si="2">I11/E11*100</f>
        <v>96.079669447218663</v>
      </c>
      <c r="N11" s="71">
        <v>0</v>
      </c>
      <c r="O11" s="37"/>
    </row>
    <row r="12" spans="1:15" s="5" customFormat="1" ht="312" customHeight="1" x14ac:dyDescent="0.25">
      <c r="A12" s="127"/>
      <c r="B12" s="32" t="s">
        <v>44</v>
      </c>
      <c r="C12" s="118">
        <f>C13</f>
        <v>91216.9</v>
      </c>
      <c r="D12" s="118">
        <f t="shared" si="0"/>
        <v>0</v>
      </c>
      <c r="E12" s="118">
        <f t="shared" si="0"/>
        <v>91216.9</v>
      </c>
      <c r="F12" s="118">
        <f t="shared" si="0"/>
        <v>0</v>
      </c>
      <c r="G12" s="118">
        <f t="shared" si="0"/>
        <v>87640.895999999993</v>
      </c>
      <c r="H12" s="118">
        <f t="shared" si="1"/>
        <v>0</v>
      </c>
      <c r="I12" s="118">
        <f t="shared" si="1"/>
        <v>87640.895999999993</v>
      </c>
      <c r="J12" s="118">
        <f t="shared" si="1"/>
        <v>0</v>
      </c>
      <c r="K12" s="118">
        <f>G12/C12*100</f>
        <v>96.079669447218663</v>
      </c>
      <c r="L12" s="118">
        <v>0</v>
      </c>
      <c r="M12" s="118">
        <f t="shared" si="2"/>
        <v>96.079669447218663</v>
      </c>
      <c r="N12" s="118">
        <v>0</v>
      </c>
      <c r="O12" s="38"/>
    </row>
    <row r="13" spans="1:15" s="3" customFormat="1" ht="409.5" customHeight="1" x14ac:dyDescent="0.25">
      <c r="A13" s="127"/>
      <c r="B13" s="128" t="s">
        <v>45</v>
      </c>
      <c r="C13" s="130">
        <f>D13+E13+F13</f>
        <v>91216.9</v>
      </c>
      <c r="D13" s="132">
        <v>0</v>
      </c>
      <c r="E13" s="132">
        <v>91216.9</v>
      </c>
      <c r="F13" s="132">
        <v>0</v>
      </c>
      <c r="G13" s="130">
        <f>H13+I13+J13</f>
        <v>87640.895999999993</v>
      </c>
      <c r="H13" s="132">
        <v>0</v>
      </c>
      <c r="I13" s="132">
        <v>87640.895999999993</v>
      </c>
      <c r="J13" s="132">
        <v>0</v>
      </c>
      <c r="K13" s="130">
        <f>G13/C13*100</f>
        <v>96.079669447218663</v>
      </c>
      <c r="L13" s="130">
        <v>0</v>
      </c>
      <c r="M13" s="130">
        <f t="shared" si="2"/>
        <v>96.079669447218663</v>
      </c>
      <c r="N13" s="130">
        <v>0</v>
      </c>
      <c r="O13" s="134" t="s">
        <v>177</v>
      </c>
    </row>
    <row r="14" spans="1:15" s="3" customFormat="1" ht="409.5" customHeight="1" x14ac:dyDescent="0.25">
      <c r="A14" s="127"/>
      <c r="B14" s="129"/>
      <c r="C14" s="131"/>
      <c r="D14" s="133"/>
      <c r="E14" s="133"/>
      <c r="F14" s="133"/>
      <c r="G14" s="131"/>
      <c r="H14" s="133"/>
      <c r="I14" s="133"/>
      <c r="J14" s="133"/>
      <c r="K14" s="131"/>
      <c r="L14" s="131"/>
      <c r="M14" s="131"/>
      <c r="N14" s="131"/>
      <c r="O14" s="135"/>
    </row>
    <row r="15" spans="1:15" s="3" customFormat="1" ht="409.5" customHeight="1" x14ac:dyDescent="0.25">
      <c r="A15" s="127"/>
      <c r="B15" s="129"/>
      <c r="C15" s="131"/>
      <c r="D15" s="133"/>
      <c r="E15" s="133"/>
      <c r="F15" s="133"/>
      <c r="G15" s="131"/>
      <c r="H15" s="133"/>
      <c r="I15" s="133"/>
      <c r="J15" s="133"/>
      <c r="K15" s="131"/>
      <c r="L15" s="131"/>
      <c r="M15" s="131"/>
      <c r="N15" s="131"/>
      <c r="O15" s="135"/>
    </row>
    <row r="16" spans="1:15" s="3" customFormat="1" ht="64.5" customHeight="1" x14ac:dyDescent="0.25">
      <c r="A16" s="127"/>
      <c r="B16" s="129"/>
      <c r="C16" s="131"/>
      <c r="D16" s="133"/>
      <c r="E16" s="133"/>
      <c r="F16" s="133"/>
      <c r="G16" s="131"/>
      <c r="H16" s="133"/>
      <c r="I16" s="133"/>
      <c r="J16" s="133"/>
      <c r="K16" s="131"/>
      <c r="L16" s="131"/>
      <c r="M16" s="131"/>
      <c r="N16" s="131"/>
      <c r="O16" s="135"/>
    </row>
    <row r="17" spans="1:15" s="6" customFormat="1" ht="174.75" customHeight="1" x14ac:dyDescent="0.25">
      <c r="A17" s="126">
        <v>2</v>
      </c>
      <c r="B17" s="31" t="s">
        <v>15</v>
      </c>
      <c r="C17" s="71">
        <f>C18+C29+C52</f>
        <v>2250051.1</v>
      </c>
      <c r="D17" s="71">
        <f t="shared" ref="D17:J17" si="3">D18+D29+D52</f>
        <v>173290.8</v>
      </c>
      <c r="E17" s="71">
        <f t="shared" si="3"/>
        <v>2062912.0999999999</v>
      </c>
      <c r="F17" s="71">
        <f t="shared" si="3"/>
        <v>13848.2</v>
      </c>
      <c r="G17" s="71">
        <f t="shared" si="3"/>
        <v>2245795.443</v>
      </c>
      <c r="H17" s="71">
        <f t="shared" si="3"/>
        <v>171092.28700000001</v>
      </c>
      <c r="I17" s="71">
        <f t="shared" si="3"/>
        <v>2061602.8949999998</v>
      </c>
      <c r="J17" s="71">
        <f t="shared" si="3"/>
        <v>13100.260999999999</v>
      </c>
      <c r="K17" s="71">
        <f>G17/C17*100</f>
        <v>99.810863984377946</v>
      </c>
      <c r="L17" s="71">
        <f t="shared" ref="L17:N24" si="4">H17/D17*100</f>
        <v>98.731315799800129</v>
      </c>
      <c r="M17" s="71">
        <f t="shared" si="4"/>
        <v>99.936536074416352</v>
      </c>
      <c r="N17" s="71">
        <f t="shared" si="4"/>
        <v>94.599016478675907</v>
      </c>
      <c r="O17" s="37"/>
    </row>
    <row r="18" spans="1:15" s="5" customFormat="1" ht="241.5" customHeight="1" x14ac:dyDescent="0.25">
      <c r="A18" s="127"/>
      <c r="B18" s="32" t="s">
        <v>46</v>
      </c>
      <c r="C18" s="118">
        <f>C19+C24+C27</f>
        <v>110870.39999999999</v>
      </c>
      <c r="D18" s="118">
        <f t="shared" ref="D18:J18" si="5">D19+D24+D27</f>
        <v>110578</v>
      </c>
      <c r="E18" s="118">
        <f t="shared" si="5"/>
        <v>292.39999999999998</v>
      </c>
      <c r="F18" s="118">
        <f t="shared" si="5"/>
        <v>0</v>
      </c>
      <c r="G18" s="118">
        <f t="shared" si="5"/>
        <v>109811.986</v>
      </c>
      <c r="H18" s="118">
        <f t="shared" si="5"/>
        <v>109528.965</v>
      </c>
      <c r="I18" s="118">
        <f t="shared" si="5"/>
        <v>283.02100000000002</v>
      </c>
      <c r="J18" s="118">
        <f t="shared" si="5"/>
        <v>0</v>
      </c>
      <c r="K18" s="118">
        <f t="shared" ref="K18:K19" si="6">G18/C18*100</f>
        <v>99.045359266314549</v>
      </c>
      <c r="L18" s="118">
        <f t="shared" si="4"/>
        <v>99.051316717611087</v>
      </c>
      <c r="M18" s="118">
        <f t="shared" si="4"/>
        <v>96.792407660738718</v>
      </c>
      <c r="N18" s="118">
        <v>0</v>
      </c>
      <c r="O18" s="38"/>
    </row>
    <row r="19" spans="1:15" s="7" customFormat="1" ht="407.25" customHeight="1" x14ac:dyDescent="0.25">
      <c r="A19" s="127"/>
      <c r="B19" s="136" t="s">
        <v>170</v>
      </c>
      <c r="C19" s="137">
        <f>D19+E19+F19</f>
        <v>7309.2999999999993</v>
      </c>
      <c r="D19" s="138">
        <v>7016.9</v>
      </c>
      <c r="E19" s="138">
        <v>292.39999999999998</v>
      </c>
      <c r="F19" s="138">
        <v>0</v>
      </c>
      <c r="G19" s="137">
        <f>H19+I19+J19</f>
        <v>7074.3</v>
      </c>
      <c r="H19" s="138">
        <v>6791.2790000000005</v>
      </c>
      <c r="I19" s="138">
        <v>283.02100000000002</v>
      </c>
      <c r="J19" s="138">
        <v>0</v>
      </c>
      <c r="K19" s="137">
        <f t="shared" si="6"/>
        <v>96.784917844390037</v>
      </c>
      <c r="L19" s="137">
        <f t="shared" si="4"/>
        <v>96.784605737576442</v>
      </c>
      <c r="M19" s="137">
        <f t="shared" si="4"/>
        <v>96.792407660738718</v>
      </c>
      <c r="N19" s="137">
        <v>0</v>
      </c>
      <c r="O19" s="145" t="s">
        <v>162</v>
      </c>
    </row>
    <row r="20" spans="1:15" s="7" customFormat="1" ht="407.25" customHeight="1" x14ac:dyDescent="0.25">
      <c r="A20" s="127"/>
      <c r="B20" s="136"/>
      <c r="C20" s="137"/>
      <c r="D20" s="138"/>
      <c r="E20" s="138"/>
      <c r="F20" s="138"/>
      <c r="G20" s="137"/>
      <c r="H20" s="138"/>
      <c r="I20" s="138"/>
      <c r="J20" s="138"/>
      <c r="K20" s="137"/>
      <c r="L20" s="137"/>
      <c r="M20" s="137"/>
      <c r="N20" s="137"/>
      <c r="O20" s="145"/>
    </row>
    <row r="21" spans="1:15" s="7" customFormat="1" ht="407.25" customHeight="1" x14ac:dyDescent="0.25">
      <c r="A21" s="127"/>
      <c r="B21" s="136"/>
      <c r="C21" s="137"/>
      <c r="D21" s="138"/>
      <c r="E21" s="138"/>
      <c r="F21" s="138"/>
      <c r="G21" s="137"/>
      <c r="H21" s="138"/>
      <c r="I21" s="138"/>
      <c r="J21" s="138"/>
      <c r="K21" s="137"/>
      <c r="L21" s="137"/>
      <c r="M21" s="137"/>
      <c r="N21" s="137"/>
      <c r="O21" s="145"/>
    </row>
    <row r="22" spans="1:15" s="7" customFormat="1" ht="407.25" customHeight="1" x14ac:dyDescent="0.25">
      <c r="A22" s="127"/>
      <c r="B22" s="136"/>
      <c r="C22" s="137"/>
      <c r="D22" s="138"/>
      <c r="E22" s="138"/>
      <c r="F22" s="138"/>
      <c r="G22" s="137"/>
      <c r="H22" s="138"/>
      <c r="I22" s="138"/>
      <c r="J22" s="138"/>
      <c r="K22" s="137"/>
      <c r="L22" s="137"/>
      <c r="M22" s="137"/>
      <c r="N22" s="137"/>
      <c r="O22" s="145"/>
    </row>
    <row r="23" spans="1:15" s="7" customFormat="1" ht="339" customHeight="1" x14ac:dyDescent="0.25">
      <c r="A23" s="127"/>
      <c r="B23" s="136"/>
      <c r="C23" s="137"/>
      <c r="D23" s="138"/>
      <c r="E23" s="138"/>
      <c r="F23" s="138"/>
      <c r="G23" s="137"/>
      <c r="H23" s="138"/>
      <c r="I23" s="138"/>
      <c r="J23" s="138"/>
      <c r="K23" s="137"/>
      <c r="L23" s="137"/>
      <c r="M23" s="137"/>
      <c r="N23" s="137"/>
      <c r="O23" s="145"/>
    </row>
    <row r="24" spans="1:15" s="7" customFormat="1" ht="408" customHeight="1" x14ac:dyDescent="0.25">
      <c r="A24" s="127"/>
      <c r="B24" s="139" t="s">
        <v>171</v>
      </c>
      <c r="C24" s="130">
        <f>D24+E24+F24</f>
        <v>2421.6999999999998</v>
      </c>
      <c r="D24" s="142">
        <v>2421.6999999999998</v>
      </c>
      <c r="E24" s="142">
        <v>0</v>
      </c>
      <c r="F24" s="142">
        <v>0</v>
      </c>
      <c r="G24" s="130">
        <f>H24+I24+J24</f>
        <v>2128.9850000000001</v>
      </c>
      <c r="H24" s="142">
        <v>2128.9850000000001</v>
      </c>
      <c r="I24" s="142">
        <v>0</v>
      </c>
      <c r="J24" s="142">
        <v>0</v>
      </c>
      <c r="K24" s="130">
        <f>G24/C24*100</f>
        <v>87.912829830284522</v>
      </c>
      <c r="L24" s="130">
        <f t="shared" si="4"/>
        <v>87.912829830284522</v>
      </c>
      <c r="M24" s="130">
        <v>0</v>
      </c>
      <c r="N24" s="130">
        <v>0</v>
      </c>
      <c r="O24" s="147" t="s">
        <v>164</v>
      </c>
    </row>
    <row r="25" spans="1:15" s="7" customFormat="1" ht="408" customHeight="1" x14ac:dyDescent="0.25">
      <c r="A25" s="127"/>
      <c r="B25" s="144"/>
      <c r="C25" s="131"/>
      <c r="D25" s="146"/>
      <c r="E25" s="146"/>
      <c r="F25" s="146"/>
      <c r="G25" s="131"/>
      <c r="H25" s="146"/>
      <c r="I25" s="146"/>
      <c r="J25" s="146"/>
      <c r="K25" s="131"/>
      <c r="L25" s="131"/>
      <c r="M25" s="131"/>
      <c r="N25" s="131"/>
      <c r="O25" s="148"/>
    </row>
    <row r="26" spans="1:15" s="7" customFormat="1" ht="179.25" customHeight="1" x14ac:dyDescent="0.25">
      <c r="A26" s="127"/>
      <c r="B26" s="140"/>
      <c r="C26" s="141"/>
      <c r="D26" s="143"/>
      <c r="E26" s="143"/>
      <c r="F26" s="143"/>
      <c r="G26" s="141"/>
      <c r="H26" s="143"/>
      <c r="I26" s="143"/>
      <c r="J26" s="143"/>
      <c r="K26" s="141"/>
      <c r="L26" s="141"/>
      <c r="M26" s="141"/>
      <c r="N26" s="141"/>
      <c r="O26" s="149"/>
    </row>
    <row r="27" spans="1:15" s="7" customFormat="1" ht="408" customHeight="1" x14ac:dyDescent="0.25">
      <c r="A27" s="127"/>
      <c r="B27" s="139" t="s">
        <v>47</v>
      </c>
      <c r="C27" s="130">
        <f>D27+E27+F27</f>
        <v>101139.4</v>
      </c>
      <c r="D27" s="142">
        <v>101139.4</v>
      </c>
      <c r="E27" s="142">
        <v>0</v>
      </c>
      <c r="F27" s="142">
        <v>0</v>
      </c>
      <c r="G27" s="130">
        <f>H27+I27+J27</f>
        <v>100608.701</v>
      </c>
      <c r="H27" s="142">
        <v>100608.701</v>
      </c>
      <c r="I27" s="142">
        <v>0</v>
      </c>
      <c r="J27" s="142">
        <v>0</v>
      </c>
      <c r="K27" s="130">
        <f>G27/C27*100</f>
        <v>99.47527966351393</v>
      </c>
      <c r="L27" s="130">
        <f t="shared" ref="L27" si="7">H27/D27*100</f>
        <v>99.47527966351393</v>
      </c>
      <c r="M27" s="130">
        <v>0</v>
      </c>
      <c r="N27" s="130">
        <v>0</v>
      </c>
      <c r="O27" s="147" t="s">
        <v>163</v>
      </c>
    </row>
    <row r="28" spans="1:15" s="7" customFormat="1" ht="374.25" customHeight="1" x14ac:dyDescent="0.25">
      <c r="A28" s="127"/>
      <c r="B28" s="140"/>
      <c r="C28" s="141"/>
      <c r="D28" s="143"/>
      <c r="E28" s="143"/>
      <c r="F28" s="143"/>
      <c r="G28" s="141"/>
      <c r="H28" s="143"/>
      <c r="I28" s="143"/>
      <c r="J28" s="143"/>
      <c r="K28" s="141"/>
      <c r="L28" s="141"/>
      <c r="M28" s="141"/>
      <c r="N28" s="141"/>
      <c r="O28" s="149"/>
    </row>
    <row r="29" spans="1:15" s="5" customFormat="1" ht="409.5" customHeight="1" x14ac:dyDescent="0.25">
      <c r="A29" s="127"/>
      <c r="B29" s="150" t="s">
        <v>48</v>
      </c>
      <c r="C29" s="152">
        <f>C31+C35+C38+C42+C45+C48</f>
        <v>2036485.7</v>
      </c>
      <c r="D29" s="152">
        <f t="shared" ref="D29:J29" si="8">D31+D35+D38+D42+D45+D48</f>
        <v>0</v>
      </c>
      <c r="E29" s="152">
        <f t="shared" si="8"/>
        <v>2036485.7</v>
      </c>
      <c r="F29" s="152">
        <f t="shared" si="8"/>
        <v>0</v>
      </c>
      <c r="G29" s="152">
        <f t="shared" si="8"/>
        <v>2036199.5469999998</v>
      </c>
      <c r="H29" s="152">
        <f t="shared" si="8"/>
        <v>0</v>
      </c>
      <c r="I29" s="152">
        <f t="shared" si="8"/>
        <v>2036199.5469999998</v>
      </c>
      <c r="J29" s="152">
        <f t="shared" si="8"/>
        <v>0</v>
      </c>
      <c r="K29" s="152">
        <f t="shared" ref="K29" si="9">G29/C29*100</f>
        <v>99.985948686013344</v>
      </c>
      <c r="L29" s="152">
        <v>0</v>
      </c>
      <c r="M29" s="152">
        <f t="shared" ref="M29" si="10">I29/E29*100</f>
        <v>99.985948686013344</v>
      </c>
      <c r="N29" s="152">
        <v>0</v>
      </c>
      <c r="O29" s="154"/>
    </row>
    <row r="30" spans="1:15" s="5" customFormat="1" ht="57" customHeight="1" x14ac:dyDescent="0.25">
      <c r="A30" s="127"/>
      <c r="B30" s="151"/>
      <c r="C30" s="153"/>
      <c r="D30" s="153"/>
      <c r="E30" s="153"/>
      <c r="F30" s="153"/>
      <c r="G30" s="153"/>
      <c r="H30" s="153"/>
      <c r="I30" s="153"/>
      <c r="J30" s="153"/>
      <c r="K30" s="153"/>
      <c r="L30" s="153"/>
      <c r="M30" s="153"/>
      <c r="N30" s="153"/>
      <c r="O30" s="155"/>
    </row>
    <row r="31" spans="1:15" s="7" customFormat="1" ht="409.5" customHeight="1" x14ac:dyDescent="0.25">
      <c r="A31" s="127"/>
      <c r="B31" s="136" t="s">
        <v>49</v>
      </c>
      <c r="C31" s="137">
        <f>D31+E31+F31</f>
        <v>1972085.9</v>
      </c>
      <c r="D31" s="138">
        <v>0</v>
      </c>
      <c r="E31" s="138">
        <v>1972085.9</v>
      </c>
      <c r="F31" s="138">
        <v>0</v>
      </c>
      <c r="G31" s="137">
        <f>H31+I31+J31</f>
        <v>1972085.9</v>
      </c>
      <c r="H31" s="138">
        <v>0</v>
      </c>
      <c r="I31" s="138">
        <v>1972085.9</v>
      </c>
      <c r="J31" s="138">
        <v>0</v>
      </c>
      <c r="K31" s="137">
        <f>G31/C31*100</f>
        <v>100</v>
      </c>
      <c r="L31" s="137">
        <v>0</v>
      </c>
      <c r="M31" s="137">
        <f t="shared" ref="M31" si="11">I31/E31*100</f>
        <v>100</v>
      </c>
      <c r="N31" s="137">
        <v>0</v>
      </c>
      <c r="O31" s="145" t="s">
        <v>144</v>
      </c>
    </row>
    <row r="32" spans="1:15" s="7" customFormat="1" ht="409.5" customHeight="1" x14ac:dyDescent="0.25">
      <c r="A32" s="127"/>
      <c r="B32" s="136"/>
      <c r="C32" s="137"/>
      <c r="D32" s="138"/>
      <c r="E32" s="138"/>
      <c r="F32" s="138"/>
      <c r="G32" s="137"/>
      <c r="H32" s="138"/>
      <c r="I32" s="138"/>
      <c r="J32" s="138"/>
      <c r="K32" s="137"/>
      <c r="L32" s="137"/>
      <c r="M32" s="137"/>
      <c r="N32" s="137"/>
      <c r="O32" s="145"/>
    </row>
    <row r="33" spans="1:15" s="7" customFormat="1" ht="409.5" customHeight="1" x14ac:dyDescent="0.25">
      <c r="A33" s="127"/>
      <c r="B33" s="136"/>
      <c r="C33" s="137"/>
      <c r="D33" s="138"/>
      <c r="E33" s="138"/>
      <c r="F33" s="138"/>
      <c r="G33" s="137"/>
      <c r="H33" s="138"/>
      <c r="I33" s="138"/>
      <c r="J33" s="138"/>
      <c r="K33" s="137"/>
      <c r="L33" s="137"/>
      <c r="M33" s="137"/>
      <c r="N33" s="137"/>
      <c r="O33" s="145"/>
    </row>
    <row r="34" spans="1:15" s="7" customFormat="1" ht="364.5" customHeight="1" x14ac:dyDescent="0.25">
      <c r="A34" s="127"/>
      <c r="B34" s="136"/>
      <c r="C34" s="137"/>
      <c r="D34" s="138"/>
      <c r="E34" s="138"/>
      <c r="F34" s="138"/>
      <c r="G34" s="137"/>
      <c r="H34" s="138"/>
      <c r="I34" s="138"/>
      <c r="J34" s="138"/>
      <c r="K34" s="137"/>
      <c r="L34" s="137"/>
      <c r="M34" s="137"/>
      <c r="N34" s="137"/>
      <c r="O34" s="145"/>
    </row>
    <row r="35" spans="1:15" s="7" customFormat="1" ht="409.5" customHeight="1" x14ac:dyDescent="0.25">
      <c r="A35" s="127"/>
      <c r="B35" s="139" t="s">
        <v>50</v>
      </c>
      <c r="C35" s="130">
        <f>D35+E35+F35</f>
        <v>13208.8</v>
      </c>
      <c r="D35" s="142">
        <v>0</v>
      </c>
      <c r="E35" s="142">
        <v>13208.8</v>
      </c>
      <c r="F35" s="142">
        <v>0</v>
      </c>
      <c r="G35" s="130">
        <f>H35+I35+J35</f>
        <v>13208.8</v>
      </c>
      <c r="H35" s="142">
        <v>0</v>
      </c>
      <c r="I35" s="142">
        <v>13208.8</v>
      </c>
      <c r="J35" s="142">
        <v>0</v>
      </c>
      <c r="K35" s="130">
        <f>G35/C35*100</f>
        <v>100</v>
      </c>
      <c r="L35" s="130">
        <v>0</v>
      </c>
      <c r="M35" s="130">
        <f t="shared" ref="M35" si="12">I35/E35*100</f>
        <v>100</v>
      </c>
      <c r="N35" s="130">
        <v>0</v>
      </c>
      <c r="O35" s="147" t="s">
        <v>143</v>
      </c>
    </row>
    <row r="36" spans="1:15" s="7" customFormat="1" ht="409.5" customHeight="1" x14ac:dyDescent="0.25">
      <c r="A36" s="127"/>
      <c r="B36" s="144"/>
      <c r="C36" s="131"/>
      <c r="D36" s="146"/>
      <c r="E36" s="146"/>
      <c r="F36" s="146"/>
      <c r="G36" s="131"/>
      <c r="H36" s="146"/>
      <c r="I36" s="146"/>
      <c r="J36" s="146"/>
      <c r="K36" s="131"/>
      <c r="L36" s="131"/>
      <c r="M36" s="131"/>
      <c r="N36" s="131"/>
      <c r="O36" s="148"/>
    </row>
    <row r="37" spans="1:15" s="7" customFormat="1" ht="180.75" customHeight="1" x14ac:dyDescent="0.25">
      <c r="A37" s="127"/>
      <c r="B37" s="140"/>
      <c r="C37" s="141"/>
      <c r="D37" s="143"/>
      <c r="E37" s="143"/>
      <c r="F37" s="143"/>
      <c r="G37" s="141"/>
      <c r="H37" s="143"/>
      <c r="I37" s="143"/>
      <c r="J37" s="143"/>
      <c r="K37" s="141"/>
      <c r="L37" s="141"/>
      <c r="M37" s="141"/>
      <c r="N37" s="141"/>
      <c r="O37" s="149"/>
    </row>
    <row r="38" spans="1:15" s="7" customFormat="1" ht="409.5" customHeight="1" x14ac:dyDescent="0.25">
      <c r="A38" s="127"/>
      <c r="B38" s="139" t="s">
        <v>51</v>
      </c>
      <c r="C38" s="130">
        <f>D38+E38+F38</f>
        <v>6867.2</v>
      </c>
      <c r="D38" s="142">
        <v>0</v>
      </c>
      <c r="E38" s="142">
        <v>6867.2</v>
      </c>
      <c r="F38" s="142">
        <v>0</v>
      </c>
      <c r="G38" s="130">
        <f>H38+I38+J38</f>
        <v>6867.2</v>
      </c>
      <c r="H38" s="142">
        <v>0</v>
      </c>
      <c r="I38" s="142">
        <v>6867.2</v>
      </c>
      <c r="J38" s="142">
        <v>0</v>
      </c>
      <c r="K38" s="130">
        <f>G38/C38*100</f>
        <v>100</v>
      </c>
      <c r="L38" s="130">
        <v>0</v>
      </c>
      <c r="M38" s="130">
        <f t="shared" ref="M38" si="13">I38/E38*100</f>
        <v>100</v>
      </c>
      <c r="N38" s="130">
        <v>0</v>
      </c>
      <c r="O38" s="147" t="s">
        <v>133</v>
      </c>
    </row>
    <row r="39" spans="1:15" s="7" customFormat="1" ht="409.5" customHeight="1" x14ac:dyDescent="0.25">
      <c r="A39" s="127"/>
      <c r="B39" s="144"/>
      <c r="C39" s="131"/>
      <c r="D39" s="146"/>
      <c r="E39" s="146"/>
      <c r="F39" s="146"/>
      <c r="G39" s="131"/>
      <c r="H39" s="146"/>
      <c r="I39" s="146"/>
      <c r="J39" s="146"/>
      <c r="K39" s="131"/>
      <c r="L39" s="131"/>
      <c r="M39" s="131"/>
      <c r="N39" s="131"/>
      <c r="O39" s="148"/>
    </row>
    <row r="40" spans="1:15" s="7" customFormat="1" ht="409.5" customHeight="1" x14ac:dyDescent="0.25">
      <c r="A40" s="127"/>
      <c r="B40" s="144"/>
      <c r="C40" s="131"/>
      <c r="D40" s="146"/>
      <c r="E40" s="146"/>
      <c r="F40" s="146"/>
      <c r="G40" s="131"/>
      <c r="H40" s="146"/>
      <c r="I40" s="146"/>
      <c r="J40" s="146"/>
      <c r="K40" s="131"/>
      <c r="L40" s="131"/>
      <c r="M40" s="131"/>
      <c r="N40" s="131"/>
      <c r="O40" s="148"/>
    </row>
    <row r="41" spans="1:15" s="7" customFormat="1" ht="293.25" customHeight="1" x14ac:dyDescent="0.25">
      <c r="A41" s="127"/>
      <c r="B41" s="140"/>
      <c r="C41" s="141"/>
      <c r="D41" s="143"/>
      <c r="E41" s="143"/>
      <c r="F41" s="143"/>
      <c r="G41" s="141"/>
      <c r="H41" s="143"/>
      <c r="I41" s="143"/>
      <c r="J41" s="143"/>
      <c r="K41" s="141"/>
      <c r="L41" s="141"/>
      <c r="M41" s="141"/>
      <c r="N41" s="141"/>
      <c r="O41" s="149"/>
    </row>
    <row r="42" spans="1:15" s="7" customFormat="1" ht="408" customHeight="1" x14ac:dyDescent="0.25">
      <c r="A42" s="127"/>
      <c r="B42" s="156" t="s">
        <v>109</v>
      </c>
      <c r="C42" s="130">
        <f>D42+E42+F42</f>
        <v>23882</v>
      </c>
      <c r="D42" s="142">
        <v>0</v>
      </c>
      <c r="E42" s="142">
        <v>23882</v>
      </c>
      <c r="F42" s="142">
        <v>0</v>
      </c>
      <c r="G42" s="130">
        <f>H42+I42+J42</f>
        <v>23691.865000000002</v>
      </c>
      <c r="H42" s="142">
        <v>0</v>
      </c>
      <c r="I42" s="142">
        <v>23691.865000000002</v>
      </c>
      <c r="J42" s="142">
        <v>0</v>
      </c>
      <c r="K42" s="130">
        <f>G42/C42*100</f>
        <v>99.203856460932926</v>
      </c>
      <c r="L42" s="130">
        <v>0</v>
      </c>
      <c r="M42" s="130">
        <f t="shared" ref="M42" si="14">I42/E42*100</f>
        <v>99.203856460932926</v>
      </c>
      <c r="N42" s="130">
        <v>0</v>
      </c>
      <c r="O42" s="147" t="s">
        <v>166</v>
      </c>
    </row>
    <row r="43" spans="1:15" s="7" customFormat="1" ht="383.25" customHeight="1" x14ac:dyDescent="0.25">
      <c r="A43" s="127"/>
      <c r="B43" s="157"/>
      <c r="C43" s="131"/>
      <c r="D43" s="146"/>
      <c r="E43" s="146"/>
      <c r="F43" s="146"/>
      <c r="G43" s="131"/>
      <c r="H43" s="146"/>
      <c r="I43" s="146"/>
      <c r="J43" s="146"/>
      <c r="K43" s="131"/>
      <c r="L43" s="131"/>
      <c r="M43" s="131"/>
      <c r="N43" s="131"/>
      <c r="O43" s="148"/>
    </row>
    <row r="44" spans="1:15" s="7" customFormat="1" ht="111.75" customHeight="1" x14ac:dyDescent="0.25">
      <c r="A44" s="127"/>
      <c r="B44" s="158"/>
      <c r="C44" s="141"/>
      <c r="D44" s="143"/>
      <c r="E44" s="143"/>
      <c r="F44" s="143"/>
      <c r="G44" s="141"/>
      <c r="H44" s="143"/>
      <c r="I44" s="143"/>
      <c r="J44" s="143"/>
      <c r="K44" s="141"/>
      <c r="L44" s="141"/>
      <c r="M44" s="141"/>
      <c r="N44" s="141"/>
      <c r="O44" s="149"/>
    </row>
    <row r="45" spans="1:15" s="7" customFormat="1" ht="409.5" customHeight="1" x14ac:dyDescent="0.25">
      <c r="A45" s="127"/>
      <c r="B45" s="139" t="s">
        <v>110</v>
      </c>
      <c r="C45" s="130">
        <f>D45+E45+F45</f>
        <v>3181.1</v>
      </c>
      <c r="D45" s="142">
        <v>0</v>
      </c>
      <c r="E45" s="142">
        <v>3181.1</v>
      </c>
      <c r="F45" s="142">
        <v>0</v>
      </c>
      <c r="G45" s="130">
        <f>H45+I45+J45</f>
        <v>3085.0819999999999</v>
      </c>
      <c r="H45" s="142">
        <v>0</v>
      </c>
      <c r="I45" s="142">
        <v>3085.0819999999999</v>
      </c>
      <c r="J45" s="142">
        <v>0</v>
      </c>
      <c r="K45" s="130">
        <f>G45/C45*100</f>
        <v>96.981610134859011</v>
      </c>
      <c r="L45" s="130">
        <v>0</v>
      </c>
      <c r="M45" s="130">
        <f t="shared" ref="M45" si="15">I45/E45*100</f>
        <v>96.981610134859011</v>
      </c>
      <c r="N45" s="130">
        <v>0</v>
      </c>
      <c r="O45" s="147" t="s">
        <v>165</v>
      </c>
    </row>
    <row r="46" spans="1:15" s="7" customFormat="1" ht="409.5" customHeight="1" x14ac:dyDescent="0.25">
      <c r="A46" s="127"/>
      <c r="B46" s="144"/>
      <c r="C46" s="131"/>
      <c r="D46" s="146"/>
      <c r="E46" s="146"/>
      <c r="F46" s="146"/>
      <c r="G46" s="131"/>
      <c r="H46" s="146"/>
      <c r="I46" s="146"/>
      <c r="J46" s="146"/>
      <c r="K46" s="131"/>
      <c r="L46" s="131"/>
      <c r="M46" s="131"/>
      <c r="N46" s="131"/>
      <c r="O46" s="148"/>
    </row>
    <row r="47" spans="1:15" s="7" customFormat="1" ht="318.75" customHeight="1" x14ac:dyDescent="0.25">
      <c r="A47" s="127"/>
      <c r="B47" s="140"/>
      <c r="C47" s="141"/>
      <c r="D47" s="143"/>
      <c r="E47" s="143"/>
      <c r="F47" s="143"/>
      <c r="G47" s="141"/>
      <c r="H47" s="143"/>
      <c r="I47" s="143"/>
      <c r="J47" s="143"/>
      <c r="K47" s="141"/>
      <c r="L47" s="141"/>
      <c r="M47" s="141"/>
      <c r="N47" s="141"/>
      <c r="O47" s="149"/>
    </row>
    <row r="48" spans="1:15" s="7" customFormat="1" ht="409.5" customHeight="1" x14ac:dyDescent="0.25">
      <c r="A48" s="127"/>
      <c r="B48" s="139" t="s">
        <v>111</v>
      </c>
      <c r="C48" s="130">
        <f>D48+E48+F48</f>
        <v>17260.7</v>
      </c>
      <c r="D48" s="142">
        <v>0</v>
      </c>
      <c r="E48" s="142">
        <v>17260.7</v>
      </c>
      <c r="F48" s="142">
        <v>0</v>
      </c>
      <c r="G48" s="130">
        <f>H48+I48+J48</f>
        <v>17260.7</v>
      </c>
      <c r="H48" s="142">
        <v>0</v>
      </c>
      <c r="I48" s="142">
        <v>17260.7</v>
      </c>
      <c r="J48" s="142">
        <v>0</v>
      </c>
      <c r="K48" s="130">
        <f>G48/C48*100</f>
        <v>100</v>
      </c>
      <c r="L48" s="130">
        <v>0</v>
      </c>
      <c r="M48" s="130">
        <f t="shared" ref="M48" si="16">I48/E48*100</f>
        <v>100</v>
      </c>
      <c r="N48" s="130">
        <v>0</v>
      </c>
      <c r="O48" s="147" t="s">
        <v>145</v>
      </c>
    </row>
    <row r="49" spans="1:15" s="7" customFormat="1" ht="407.25" customHeight="1" x14ac:dyDescent="0.25">
      <c r="A49" s="127"/>
      <c r="B49" s="144"/>
      <c r="C49" s="131"/>
      <c r="D49" s="146"/>
      <c r="E49" s="146"/>
      <c r="F49" s="146"/>
      <c r="G49" s="131"/>
      <c r="H49" s="146"/>
      <c r="I49" s="146"/>
      <c r="J49" s="146"/>
      <c r="K49" s="131"/>
      <c r="L49" s="131"/>
      <c r="M49" s="131"/>
      <c r="N49" s="131"/>
      <c r="O49" s="148"/>
    </row>
    <row r="50" spans="1:15" s="7" customFormat="1" ht="409.5" customHeight="1" x14ac:dyDescent="0.25">
      <c r="A50" s="127"/>
      <c r="B50" s="144"/>
      <c r="C50" s="131"/>
      <c r="D50" s="146"/>
      <c r="E50" s="146"/>
      <c r="F50" s="146"/>
      <c r="G50" s="131"/>
      <c r="H50" s="146"/>
      <c r="I50" s="146"/>
      <c r="J50" s="146"/>
      <c r="K50" s="131"/>
      <c r="L50" s="131"/>
      <c r="M50" s="131"/>
      <c r="N50" s="131"/>
      <c r="O50" s="148"/>
    </row>
    <row r="51" spans="1:15" s="7" customFormat="1" ht="57" customHeight="1" x14ac:dyDescent="0.25">
      <c r="A51" s="127"/>
      <c r="B51" s="140"/>
      <c r="C51" s="141"/>
      <c r="D51" s="143"/>
      <c r="E51" s="143"/>
      <c r="F51" s="143"/>
      <c r="G51" s="141"/>
      <c r="H51" s="143"/>
      <c r="I51" s="143"/>
      <c r="J51" s="143"/>
      <c r="K51" s="141"/>
      <c r="L51" s="141"/>
      <c r="M51" s="141"/>
      <c r="N51" s="141"/>
      <c r="O51" s="149"/>
    </row>
    <row r="52" spans="1:15" s="8" customFormat="1" ht="246" customHeight="1" x14ac:dyDescent="0.25">
      <c r="A52" s="127"/>
      <c r="B52" s="32" t="s">
        <v>52</v>
      </c>
      <c r="C52" s="118">
        <f t="shared" ref="C52:J52" si="17">C53+C55</f>
        <v>102695.00000000001</v>
      </c>
      <c r="D52" s="118">
        <f t="shared" si="17"/>
        <v>62712.800000000003</v>
      </c>
      <c r="E52" s="118">
        <f t="shared" si="17"/>
        <v>26134</v>
      </c>
      <c r="F52" s="118">
        <f t="shared" si="17"/>
        <v>13848.2</v>
      </c>
      <c r="G52" s="118">
        <f t="shared" si="17"/>
        <v>99783.91</v>
      </c>
      <c r="H52" s="118">
        <f t="shared" si="17"/>
        <v>61563.322</v>
      </c>
      <c r="I52" s="118">
        <f t="shared" si="17"/>
        <v>25120.327000000001</v>
      </c>
      <c r="J52" s="118">
        <f t="shared" si="17"/>
        <v>13100.260999999999</v>
      </c>
      <c r="K52" s="118">
        <f t="shared" ref="K52:N53" si="18">G52/C52*100</f>
        <v>97.16530502945615</v>
      </c>
      <c r="L52" s="118">
        <f t="shared" si="18"/>
        <v>98.167075939840032</v>
      </c>
      <c r="M52" s="118">
        <f t="shared" si="18"/>
        <v>96.121248182444333</v>
      </c>
      <c r="N52" s="118">
        <f t="shared" si="18"/>
        <v>94.599016478675907</v>
      </c>
      <c r="O52" s="38"/>
    </row>
    <row r="53" spans="1:15" s="7" customFormat="1" ht="407.25" customHeight="1" x14ac:dyDescent="0.25">
      <c r="A53" s="127"/>
      <c r="B53" s="136" t="s">
        <v>53</v>
      </c>
      <c r="C53" s="137">
        <f>D53+E53+F53</f>
        <v>86452.900000000009</v>
      </c>
      <c r="D53" s="138">
        <v>62712.800000000003</v>
      </c>
      <c r="E53" s="138">
        <v>17688.3</v>
      </c>
      <c r="F53" s="138">
        <v>6051.8</v>
      </c>
      <c r="G53" s="137">
        <f>H53+I53+J53</f>
        <v>84868.422999999995</v>
      </c>
      <c r="H53" s="138">
        <v>61563.322</v>
      </c>
      <c r="I53" s="138">
        <v>17364.307000000001</v>
      </c>
      <c r="J53" s="138">
        <v>5940.7939999999999</v>
      </c>
      <c r="K53" s="137">
        <f>G53/C53*100</f>
        <v>98.167236726587532</v>
      </c>
      <c r="L53" s="137">
        <f t="shared" si="18"/>
        <v>98.167075939840032</v>
      </c>
      <c r="M53" s="137">
        <f t="shared" si="18"/>
        <v>98.16832030212062</v>
      </c>
      <c r="N53" s="137">
        <f t="shared" si="18"/>
        <v>98.165735814137932</v>
      </c>
      <c r="O53" s="145" t="s">
        <v>167</v>
      </c>
    </row>
    <row r="54" spans="1:15" s="7" customFormat="1" ht="407.25" customHeight="1" x14ac:dyDescent="0.25">
      <c r="A54" s="127"/>
      <c r="B54" s="136"/>
      <c r="C54" s="137"/>
      <c r="D54" s="138"/>
      <c r="E54" s="138"/>
      <c r="F54" s="138"/>
      <c r="G54" s="137"/>
      <c r="H54" s="138"/>
      <c r="I54" s="138"/>
      <c r="J54" s="138"/>
      <c r="K54" s="137"/>
      <c r="L54" s="137"/>
      <c r="M54" s="137"/>
      <c r="N54" s="137"/>
      <c r="O54" s="145"/>
    </row>
    <row r="55" spans="1:15" s="7" customFormat="1" ht="409.5" customHeight="1" x14ac:dyDescent="0.25">
      <c r="A55" s="127"/>
      <c r="B55" s="136" t="s">
        <v>54</v>
      </c>
      <c r="C55" s="130">
        <f>D55+E55+F55</f>
        <v>16242.1</v>
      </c>
      <c r="D55" s="142">
        <v>0</v>
      </c>
      <c r="E55" s="142">
        <v>8445.7000000000007</v>
      </c>
      <c r="F55" s="142">
        <v>7796.4</v>
      </c>
      <c r="G55" s="130">
        <f>H55+I55+J55</f>
        <v>14915.487000000001</v>
      </c>
      <c r="H55" s="142">
        <v>0</v>
      </c>
      <c r="I55" s="142">
        <v>7756.02</v>
      </c>
      <c r="J55" s="142">
        <v>7159.4669999999996</v>
      </c>
      <c r="K55" s="130">
        <f>G55/C55*100</f>
        <v>91.832256912591362</v>
      </c>
      <c r="L55" s="130">
        <v>0</v>
      </c>
      <c r="M55" s="130">
        <f t="shared" ref="M55:N55" si="19">I55/E55*100</f>
        <v>91.833951004653258</v>
      </c>
      <c r="N55" s="130">
        <f t="shared" si="19"/>
        <v>91.830421733107599</v>
      </c>
      <c r="O55" s="147" t="s">
        <v>168</v>
      </c>
    </row>
    <row r="56" spans="1:15" s="7" customFormat="1" ht="409.5" customHeight="1" x14ac:dyDescent="0.25">
      <c r="A56" s="127"/>
      <c r="B56" s="136"/>
      <c r="C56" s="131"/>
      <c r="D56" s="146"/>
      <c r="E56" s="146"/>
      <c r="F56" s="146"/>
      <c r="G56" s="131"/>
      <c r="H56" s="146"/>
      <c r="I56" s="146"/>
      <c r="J56" s="146"/>
      <c r="K56" s="131"/>
      <c r="L56" s="131"/>
      <c r="M56" s="131"/>
      <c r="N56" s="131"/>
      <c r="O56" s="148"/>
    </row>
    <row r="57" spans="1:15" s="7" customFormat="1" ht="78" customHeight="1" x14ac:dyDescent="0.25">
      <c r="A57" s="127"/>
      <c r="B57" s="136"/>
      <c r="C57" s="141"/>
      <c r="D57" s="143"/>
      <c r="E57" s="143"/>
      <c r="F57" s="143"/>
      <c r="G57" s="141"/>
      <c r="H57" s="143"/>
      <c r="I57" s="143"/>
      <c r="J57" s="143"/>
      <c r="K57" s="141"/>
      <c r="L57" s="141"/>
      <c r="M57" s="141"/>
      <c r="N57" s="141"/>
      <c r="O57" s="149"/>
    </row>
    <row r="58" spans="1:15" s="4" customFormat="1" ht="252.75" customHeight="1" x14ac:dyDescent="0.25">
      <c r="A58" s="160">
        <v>3</v>
      </c>
      <c r="B58" s="31" t="s">
        <v>16</v>
      </c>
      <c r="C58" s="71">
        <f>D58+E58+F58</f>
        <v>133033.79999999999</v>
      </c>
      <c r="D58" s="71">
        <f t="shared" ref="D58:G59" si="20">D59</f>
        <v>0</v>
      </c>
      <c r="E58" s="71">
        <f t="shared" si="20"/>
        <v>133033.79999999999</v>
      </c>
      <c r="F58" s="71">
        <f t="shared" si="20"/>
        <v>0</v>
      </c>
      <c r="G58" s="71">
        <f>H58+I58+J58</f>
        <v>127971.227</v>
      </c>
      <c r="H58" s="71">
        <f t="shared" ref="H58:J59" si="21">H59</f>
        <v>0</v>
      </c>
      <c r="I58" s="71">
        <f>I59</f>
        <v>127971.227</v>
      </c>
      <c r="J58" s="71">
        <f t="shared" si="21"/>
        <v>0</v>
      </c>
      <c r="K58" s="71">
        <f>G58/C58*100</f>
        <v>96.194521241970094</v>
      </c>
      <c r="L58" s="71">
        <v>0</v>
      </c>
      <c r="M58" s="71">
        <f t="shared" ref="M58:M60" si="22">I58/E58*100</f>
        <v>96.194521241970094</v>
      </c>
      <c r="N58" s="71">
        <v>0</v>
      </c>
      <c r="O58" s="37"/>
    </row>
    <row r="59" spans="1:15" s="5" customFormat="1" ht="241.5" customHeight="1" x14ac:dyDescent="0.25">
      <c r="A59" s="160"/>
      <c r="B59" s="32" t="s">
        <v>55</v>
      </c>
      <c r="C59" s="118">
        <f>C60</f>
        <v>133033.79999999999</v>
      </c>
      <c r="D59" s="118">
        <f t="shared" si="20"/>
        <v>0</v>
      </c>
      <c r="E59" s="118">
        <f t="shared" si="20"/>
        <v>133033.79999999999</v>
      </c>
      <c r="F59" s="118">
        <f t="shared" si="20"/>
        <v>0</v>
      </c>
      <c r="G59" s="118">
        <f t="shared" si="20"/>
        <v>127971.227</v>
      </c>
      <c r="H59" s="118">
        <f t="shared" si="21"/>
        <v>0</v>
      </c>
      <c r="I59" s="118">
        <f t="shared" si="21"/>
        <v>127971.227</v>
      </c>
      <c r="J59" s="118">
        <f t="shared" si="21"/>
        <v>0</v>
      </c>
      <c r="K59" s="118">
        <f t="shared" ref="K59:K60" si="23">G59/C59*100</f>
        <v>96.194521241970094</v>
      </c>
      <c r="L59" s="118">
        <v>0</v>
      </c>
      <c r="M59" s="118">
        <f t="shared" si="22"/>
        <v>96.194521241970094</v>
      </c>
      <c r="N59" s="118">
        <v>0</v>
      </c>
      <c r="O59" s="38"/>
    </row>
    <row r="60" spans="1:15" s="7" customFormat="1" ht="409.5" customHeight="1" x14ac:dyDescent="0.25">
      <c r="A60" s="160"/>
      <c r="B60" s="161" t="s">
        <v>56</v>
      </c>
      <c r="C60" s="162">
        <f>D60+E60+F60</f>
        <v>133033.79999999999</v>
      </c>
      <c r="D60" s="164">
        <v>0</v>
      </c>
      <c r="E60" s="165">
        <v>133033.79999999999</v>
      </c>
      <c r="F60" s="164">
        <v>0</v>
      </c>
      <c r="G60" s="137">
        <f>H60+I60+J60</f>
        <v>127971.227</v>
      </c>
      <c r="H60" s="164">
        <v>0</v>
      </c>
      <c r="I60" s="159">
        <v>127971.227</v>
      </c>
      <c r="J60" s="159">
        <v>0</v>
      </c>
      <c r="K60" s="130">
        <f t="shared" si="23"/>
        <v>96.194521241970094</v>
      </c>
      <c r="L60" s="130">
        <v>0</v>
      </c>
      <c r="M60" s="130">
        <f t="shared" si="22"/>
        <v>96.194521241970094</v>
      </c>
      <c r="N60" s="130">
        <v>0</v>
      </c>
      <c r="O60" s="145" t="s">
        <v>169</v>
      </c>
    </row>
    <row r="61" spans="1:15" s="7" customFormat="1" ht="409.5" customHeight="1" x14ac:dyDescent="0.25">
      <c r="A61" s="160"/>
      <c r="B61" s="161"/>
      <c r="C61" s="162"/>
      <c r="D61" s="164"/>
      <c r="E61" s="165"/>
      <c r="F61" s="164"/>
      <c r="G61" s="137"/>
      <c r="H61" s="164"/>
      <c r="I61" s="159"/>
      <c r="J61" s="159"/>
      <c r="K61" s="131"/>
      <c r="L61" s="131"/>
      <c r="M61" s="131"/>
      <c r="N61" s="131"/>
      <c r="O61" s="145"/>
    </row>
    <row r="62" spans="1:15" s="7" customFormat="1" ht="409.5" customHeight="1" x14ac:dyDescent="0.25">
      <c r="A62" s="160"/>
      <c r="B62" s="161"/>
      <c r="C62" s="162"/>
      <c r="D62" s="164"/>
      <c r="E62" s="165"/>
      <c r="F62" s="164"/>
      <c r="G62" s="137"/>
      <c r="H62" s="164"/>
      <c r="I62" s="159"/>
      <c r="J62" s="159"/>
      <c r="K62" s="131"/>
      <c r="L62" s="131"/>
      <c r="M62" s="131"/>
      <c r="N62" s="131"/>
      <c r="O62" s="145"/>
    </row>
    <row r="63" spans="1:15" s="7" customFormat="1" ht="409.5" customHeight="1" x14ac:dyDescent="0.25">
      <c r="A63" s="160"/>
      <c r="B63" s="161"/>
      <c r="C63" s="162"/>
      <c r="D63" s="164"/>
      <c r="E63" s="165"/>
      <c r="F63" s="164"/>
      <c r="G63" s="137"/>
      <c r="H63" s="164"/>
      <c r="I63" s="159"/>
      <c r="J63" s="159"/>
      <c r="K63" s="131"/>
      <c r="L63" s="131"/>
      <c r="M63" s="131"/>
      <c r="N63" s="131"/>
      <c r="O63" s="145"/>
    </row>
    <row r="64" spans="1:15" s="7" customFormat="1" ht="409.5" customHeight="1" x14ac:dyDescent="0.25">
      <c r="A64" s="160"/>
      <c r="B64" s="161"/>
      <c r="C64" s="162"/>
      <c r="D64" s="164"/>
      <c r="E64" s="165"/>
      <c r="F64" s="164"/>
      <c r="G64" s="137"/>
      <c r="H64" s="164"/>
      <c r="I64" s="159"/>
      <c r="J64" s="159"/>
      <c r="K64" s="131"/>
      <c r="L64" s="131"/>
      <c r="M64" s="131"/>
      <c r="N64" s="131"/>
      <c r="O64" s="145"/>
    </row>
    <row r="65" spans="1:15" s="7" customFormat="1" ht="409.5" customHeight="1" x14ac:dyDescent="0.25">
      <c r="A65" s="160"/>
      <c r="B65" s="161"/>
      <c r="C65" s="162"/>
      <c r="D65" s="164"/>
      <c r="E65" s="165"/>
      <c r="F65" s="164"/>
      <c r="G65" s="137"/>
      <c r="H65" s="164"/>
      <c r="I65" s="159"/>
      <c r="J65" s="159"/>
      <c r="K65" s="131"/>
      <c r="L65" s="131"/>
      <c r="M65" s="131"/>
      <c r="N65" s="131"/>
      <c r="O65" s="145"/>
    </row>
    <row r="66" spans="1:15" s="7" customFormat="1" ht="203.25" customHeight="1" x14ac:dyDescent="0.25">
      <c r="A66" s="160"/>
      <c r="B66" s="161"/>
      <c r="C66" s="162"/>
      <c r="D66" s="164"/>
      <c r="E66" s="165"/>
      <c r="F66" s="164"/>
      <c r="G66" s="137"/>
      <c r="H66" s="164"/>
      <c r="I66" s="159"/>
      <c r="J66" s="159"/>
      <c r="K66" s="131"/>
      <c r="L66" s="131"/>
      <c r="M66" s="131"/>
      <c r="N66" s="131"/>
      <c r="O66" s="145"/>
    </row>
    <row r="67" spans="1:15" s="4" customFormat="1" ht="159" customHeight="1" x14ac:dyDescent="0.25">
      <c r="A67" s="160">
        <v>4</v>
      </c>
      <c r="B67" s="31" t="s">
        <v>17</v>
      </c>
      <c r="C67" s="71">
        <f>C68+C71</f>
        <v>119349.4</v>
      </c>
      <c r="D67" s="71">
        <f t="shared" ref="D67:J67" si="24">D68+D71</f>
        <v>0</v>
      </c>
      <c r="E67" s="71">
        <f t="shared" si="24"/>
        <v>119349.4</v>
      </c>
      <c r="F67" s="71">
        <f t="shared" si="24"/>
        <v>0</v>
      </c>
      <c r="G67" s="71">
        <f t="shared" si="24"/>
        <v>119342.10800000001</v>
      </c>
      <c r="H67" s="71">
        <f t="shared" si="24"/>
        <v>0</v>
      </c>
      <c r="I67" s="71">
        <f t="shared" si="24"/>
        <v>119342.10800000001</v>
      </c>
      <c r="J67" s="71">
        <f t="shared" si="24"/>
        <v>0</v>
      </c>
      <c r="K67" s="71">
        <f>G67/C67*100</f>
        <v>99.993890208078142</v>
      </c>
      <c r="L67" s="71">
        <v>0</v>
      </c>
      <c r="M67" s="71">
        <f t="shared" ref="M67:M69" si="25">I67/E67*100</f>
        <v>99.993890208078142</v>
      </c>
      <c r="N67" s="71">
        <v>0</v>
      </c>
      <c r="O67" s="37"/>
    </row>
    <row r="68" spans="1:15" s="5" customFormat="1" ht="312" customHeight="1" x14ac:dyDescent="0.25">
      <c r="A68" s="160"/>
      <c r="B68" s="32" t="s">
        <v>57</v>
      </c>
      <c r="C68" s="118">
        <f>C69</f>
        <v>117249</v>
      </c>
      <c r="D68" s="118">
        <f t="shared" ref="D68:J68" si="26">D69</f>
        <v>0</v>
      </c>
      <c r="E68" s="118">
        <f t="shared" si="26"/>
        <v>117249</v>
      </c>
      <c r="F68" s="118">
        <f t="shared" si="26"/>
        <v>0</v>
      </c>
      <c r="G68" s="118">
        <f t="shared" si="26"/>
        <v>117249</v>
      </c>
      <c r="H68" s="118">
        <f t="shared" si="26"/>
        <v>0</v>
      </c>
      <c r="I68" s="118">
        <f t="shared" si="26"/>
        <v>117249</v>
      </c>
      <c r="J68" s="118">
        <f t="shared" si="26"/>
        <v>0</v>
      </c>
      <c r="K68" s="118">
        <f t="shared" ref="K68:K69" si="27">G68/C68*100</f>
        <v>100</v>
      </c>
      <c r="L68" s="118">
        <v>0</v>
      </c>
      <c r="M68" s="118">
        <f t="shared" si="25"/>
        <v>100</v>
      </c>
      <c r="N68" s="118">
        <v>0</v>
      </c>
      <c r="O68" s="38"/>
    </row>
    <row r="69" spans="1:15" s="9" customFormat="1" ht="409.5" customHeight="1" x14ac:dyDescent="0.25">
      <c r="A69" s="160"/>
      <c r="B69" s="161" t="s">
        <v>58</v>
      </c>
      <c r="C69" s="162">
        <f>D69+E69+F69</f>
        <v>117249</v>
      </c>
      <c r="D69" s="163">
        <v>0</v>
      </c>
      <c r="E69" s="163">
        <v>117249</v>
      </c>
      <c r="F69" s="164">
        <v>0</v>
      </c>
      <c r="G69" s="137">
        <f>H69+I69+J69</f>
        <v>117249</v>
      </c>
      <c r="H69" s="164">
        <v>0</v>
      </c>
      <c r="I69" s="159">
        <v>117249</v>
      </c>
      <c r="J69" s="159">
        <v>0</v>
      </c>
      <c r="K69" s="137">
        <f t="shared" si="27"/>
        <v>100</v>
      </c>
      <c r="L69" s="137">
        <v>0</v>
      </c>
      <c r="M69" s="137">
        <f t="shared" si="25"/>
        <v>100</v>
      </c>
      <c r="N69" s="137">
        <v>0</v>
      </c>
      <c r="O69" s="147" t="s">
        <v>134</v>
      </c>
    </row>
    <row r="70" spans="1:15" s="9" customFormat="1" ht="278.25" customHeight="1" x14ac:dyDescent="0.25">
      <c r="A70" s="160"/>
      <c r="B70" s="161"/>
      <c r="C70" s="162"/>
      <c r="D70" s="163"/>
      <c r="E70" s="163"/>
      <c r="F70" s="164"/>
      <c r="G70" s="137"/>
      <c r="H70" s="164"/>
      <c r="I70" s="159"/>
      <c r="J70" s="159"/>
      <c r="K70" s="137"/>
      <c r="L70" s="137"/>
      <c r="M70" s="137"/>
      <c r="N70" s="137"/>
      <c r="O70" s="148"/>
    </row>
    <row r="71" spans="1:15" s="5" customFormat="1" ht="238.5" customHeight="1" x14ac:dyDescent="0.25">
      <c r="A71" s="160"/>
      <c r="B71" s="32" t="s">
        <v>59</v>
      </c>
      <c r="C71" s="118">
        <f>C72</f>
        <v>2100.4</v>
      </c>
      <c r="D71" s="118">
        <f t="shared" ref="D71:J71" si="28">D72</f>
        <v>0</v>
      </c>
      <c r="E71" s="118">
        <f t="shared" si="28"/>
        <v>2100.4</v>
      </c>
      <c r="F71" s="118">
        <f t="shared" si="28"/>
        <v>0</v>
      </c>
      <c r="G71" s="118">
        <f t="shared" si="28"/>
        <v>2093.1080000000002</v>
      </c>
      <c r="H71" s="118">
        <f t="shared" si="28"/>
        <v>0</v>
      </c>
      <c r="I71" s="118">
        <f t="shared" si="28"/>
        <v>2093.1080000000002</v>
      </c>
      <c r="J71" s="118">
        <f t="shared" si="28"/>
        <v>0</v>
      </c>
      <c r="K71" s="118">
        <f t="shared" ref="K71:K72" si="29">G71/C71*100</f>
        <v>99.652828032755664</v>
      </c>
      <c r="L71" s="118">
        <v>0</v>
      </c>
      <c r="M71" s="118">
        <f t="shared" ref="M71:M72" si="30">I71/E71*100</f>
        <v>99.652828032755664</v>
      </c>
      <c r="N71" s="118">
        <v>0</v>
      </c>
      <c r="O71" s="38"/>
    </row>
    <row r="72" spans="1:15" s="9" customFormat="1" ht="408" customHeight="1" x14ac:dyDescent="0.25">
      <c r="A72" s="160"/>
      <c r="B72" s="161" t="s">
        <v>60</v>
      </c>
      <c r="C72" s="162">
        <f>D72+E72+F72</f>
        <v>2100.4</v>
      </c>
      <c r="D72" s="163">
        <v>0</v>
      </c>
      <c r="E72" s="163">
        <v>2100.4</v>
      </c>
      <c r="F72" s="164">
        <v>0</v>
      </c>
      <c r="G72" s="137">
        <f>H72+I72+J72</f>
        <v>2093.1080000000002</v>
      </c>
      <c r="H72" s="164">
        <v>0</v>
      </c>
      <c r="I72" s="159">
        <v>2093.1080000000002</v>
      </c>
      <c r="J72" s="159">
        <v>0</v>
      </c>
      <c r="K72" s="137">
        <f t="shared" si="29"/>
        <v>99.652828032755664</v>
      </c>
      <c r="L72" s="137">
        <v>0</v>
      </c>
      <c r="M72" s="137">
        <f t="shared" si="30"/>
        <v>99.652828032755664</v>
      </c>
      <c r="N72" s="137">
        <v>0</v>
      </c>
      <c r="O72" s="145" t="s">
        <v>178</v>
      </c>
    </row>
    <row r="73" spans="1:15" s="9" customFormat="1" ht="351.75" customHeight="1" x14ac:dyDescent="0.25">
      <c r="A73" s="160"/>
      <c r="B73" s="161"/>
      <c r="C73" s="162"/>
      <c r="D73" s="163"/>
      <c r="E73" s="163"/>
      <c r="F73" s="164"/>
      <c r="G73" s="137"/>
      <c r="H73" s="164"/>
      <c r="I73" s="159"/>
      <c r="J73" s="159"/>
      <c r="K73" s="137"/>
      <c r="L73" s="137"/>
      <c r="M73" s="137"/>
      <c r="N73" s="137"/>
      <c r="O73" s="145"/>
    </row>
    <row r="74" spans="1:15" s="4" customFormat="1" ht="153.75" customHeight="1" x14ac:dyDescent="0.25">
      <c r="A74" s="160">
        <v>5</v>
      </c>
      <c r="B74" s="31" t="s">
        <v>18</v>
      </c>
      <c r="C74" s="71">
        <f t="shared" ref="C74:J74" si="31">C75+C79+C84+C88</f>
        <v>18240.400000000001</v>
      </c>
      <c r="D74" s="71">
        <f t="shared" si="31"/>
        <v>404.5</v>
      </c>
      <c r="E74" s="71">
        <f t="shared" si="31"/>
        <v>14504.400000000001</v>
      </c>
      <c r="F74" s="71">
        <f t="shared" si="31"/>
        <v>3331.4999999999995</v>
      </c>
      <c r="G74" s="71">
        <f t="shared" si="31"/>
        <v>18141.063999999998</v>
      </c>
      <c r="H74" s="71">
        <f t="shared" si="31"/>
        <v>404.50700000000001</v>
      </c>
      <c r="I74" s="71">
        <f t="shared" si="31"/>
        <v>14405.28</v>
      </c>
      <c r="J74" s="71">
        <f t="shared" si="31"/>
        <v>3331.2769999999996</v>
      </c>
      <c r="K74" s="71">
        <f>G74/C74*100</f>
        <v>99.455406679678063</v>
      </c>
      <c r="L74" s="71">
        <f t="shared" ref="L74:N77" si="32">H74/D74*100</f>
        <v>100.00173053152039</v>
      </c>
      <c r="M74" s="71">
        <f t="shared" si="32"/>
        <v>99.316621163233222</v>
      </c>
      <c r="N74" s="71">
        <f t="shared" si="32"/>
        <v>99.993306318475163</v>
      </c>
      <c r="O74" s="37"/>
    </row>
    <row r="75" spans="1:15" s="5" customFormat="1" ht="408" customHeight="1" x14ac:dyDescent="0.25">
      <c r="A75" s="160"/>
      <c r="B75" s="150" t="s">
        <v>61</v>
      </c>
      <c r="C75" s="152">
        <f>C77</f>
        <v>707.1</v>
      </c>
      <c r="D75" s="152">
        <f t="shared" ref="D75:J75" si="33">D77</f>
        <v>0</v>
      </c>
      <c r="E75" s="152">
        <f t="shared" si="33"/>
        <v>707.1</v>
      </c>
      <c r="F75" s="152">
        <f t="shared" si="33"/>
        <v>0</v>
      </c>
      <c r="G75" s="152">
        <f t="shared" si="33"/>
        <v>608.029</v>
      </c>
      <c r="H75" s="152">
        <f t="shared" si="33"/>
        <v>0</v>
      </c>
      <c r="I75" s="152">
        <f t="shared" si="33"/>
        <v>608.029</v>
      </c>
      <c r="J75" s="152">
        <f t="shared" si="33"/>
        <v>0</v>
      </c>
      <c r="K75" s="152">
        <f t="shared" ref="K75:K77" si="34">G75/C75*100</f>
        <v>85.989110451138444</v>
      </c>
      <c r="L75" s="152">
        <v>0</v>
      </c>
      <c r="M75" s="152">
        <f t="shared" si="32"/>
        <v>85.989110451138444</v>
      </c>
      <c r="N75" s="152">
        <v>0</v>
      </c>
      <c r="O75" s="154"/>
    </row>
    <row r="76" spans="1:15" s="5" customFormat="1" ht="209.25" customHeight="1" x14ac:dyDescent="0.25">
      <c r="A76" s="160"/>
      <c r="B76" s="151"/>
      <c r="C76" s="153"/>
      <c r="D76" s="153"/>
      <c r="E76" s="153"/>
      <c r="F76" s="153"/>
      <c r="G76" s="153"/>
      <c r="H76" s="153"/>
      <c r="I76" s="153"/>
      <c r="J76" s="153"/>
      <c r="K76" s="153"/>
      <c r="L76" s="153"/>
      <c r="M76" s="153"/>
      <c r="N76" s="153"/>
      <c r="O76" s="155"/>
    </row>
    <row r="77" spans="1:15" s="9" customFormat="1" ht="409.5" customHeight="1" x14ac:dyDescent="0.25">
      <c r="A77" s="160"/>
      <c r="B77" s="168" t="s">
        <v>62</v>
      </c>
      <c r="C77" s="137">
        <f>D77+E77+F77</f>
        <v>707.1</v>
      </c>
      <c r="D77" s="164">
        <v>0</v>
      </c>
      <c r="E77" s="164">
        <v>707.1</v>
      </c>
      <c r="F77" s="164">
        <v>0</v>
      </c>
      <c r="G77" s="137">
        <f>H77+I77+J77</f>
        <v>608.029</v>
      </c>
      <c r="H77" s="164">
        <v>0</v>
      </c>
      <c r="I77" s="159">
        <v>608.029</v>
      </c>
      <c r="J77" s="159">
        <v>0</v>
      </c>
      <c r="K77" s="137">
        <f t="shared" si="34"/>
        <v>85.989110451138444</v>
      </c>
      <c r="L77" s="137">
        <v>0</v>
      </c>
      <c r="M77" s="137">
        <f t="shared" si="32"/>
        <v>85.989110451138444</v>
      </c>
      <c r="N77" s="137">
        <v>0</v>
      </c>
      <c r="O77" s="145" t="s">
        <v>155</v>
      </c>
    </row>
    <row r="78" spans="1:15" s="9" customFormat="1" ht="349.5" customHeight="1" x14ac:dyDescent="0.25">
      <c r="A78" s="160"/>
      <c r="B78" s="168"/>
      <c r="C78" s="137"/>
      <c r="D78" s="164"/>
      <c r="E78" s="164"/>
      <c r="F78" s="164"/>
      <c r="G78" s="137"/>
      <c r="H78" s="164"/>
      <c r="I78" s="159"/>
      <c r="J78" s="159"/>
      <c r="K78" s="137"/>
      <c r="L78" s="137"/>
      <c r="M78" s="137"/>
      <c r="N78" s="137"/>
      <c r="O78" s="145"/>
    </row>
    <row r="79" spans="1:15" s="5" customFormat="1" ht="238.5" customHeight="1" x14ac:dyDescent="0.25">
      <c r="A79" s="160"/>
      <c r="B79" s="32" t="s">
        <v>63</v>
      </c>
      <c r="C79" s="118">
        <f>C80</f>
        <v>37.1</v>
      </c>
      <c r="D79" s="118">
        <f t="shared" ref="D79:J79" si="35">D80</f>
        <v>0</v>
      </c>
      <c r="E79" s="118">
        <f t="shared" si="35"/>
        <v>30</v>
      </c>
      <c r="F79" s="118">
        <f t="shared" si="35"/>
        <v>7.1</v>
      </c>
      <c r="G79" s="118">
        <f t="shared" si="35"/>
        <v>37.036999999999999</v>
      </c>
      <c r="H79" s="118">
        <f t="shared" si="35"/>
        <v>0</v>
      </c>
      <c r="I79" s="118">
        <f t="shared" si="35"/>
        <v>30</v>
      </c>
      <c r="J79" s="118">
        <f t="shared" si="35"/>
        <v>7.0369999999999999</v>
      </c>
      <c r="K79" s="118">
        <f t="shared" ref="K79:N80" si="36">G79/C79*100</f>
        <v>99.830188679245282</v>
      </c>
      <c r="L79" s="118">
        <v>0</v>
      </c>
      <c r="M79" s="118">
        <f t="shared" ref="M79:N79" si="37">I79/E79*100</f>
        <v>100</v>
      </c>
      <c r="N79" s="118">
        <f t="shared" si="37"/>
        <v>99.112676056338032</v>
      </c>
      <c r="O79" s="38"/>
    </row>
    <row r="80" spans="1:15" s="9" customFormat="1" ht="409.5" customHeight="1" x14ac:dyDescent="0.25">
      <c r="A80" s="160"/>
      <c r="B80" s="166" t="s">
        <v>64</v>
      </c>
      <c r="C80" s="137">
        <f>D80+E80+F80</f>
        <v>37.1</v>
      </c>
      <c r="D80" s="164">
        <v>0</v>
      </c>
      <c r="E80" s="164">
        <v>30</v>
      </c>
      <c r="F80" s="164">
        <v>7.1</v>
      </c>
      <c r="G80" s="137">
        <f>H80+I80+J80</f>
        <v>37.036999999999999</v>
      </c>
      <c r="H80" s="164">
        <v>0</v>
      </c>
      <c r="I80" s="159">
        <v>30</v>
      </c>
      <c r="J80" s="159">
        <v>7.0369999999999999</v>
      </c>
      <c r="K80" s="137">
        <f t="shared" si="36"/>
        <v>99.830188679245282</v>
      </c>
      <c r="L80" s="137">
        <v>0</v>
      </c>
      <c r="M80" s="137">
        <f t="shared" si="36"/>
        <v>100</v>
      </c>
      <c r="N80" s="137">
        <f t="shared" si="36"/>
        <v>99.112676056338032</v>
      </c>
      <c r="O80" s="147" t="s">
        <v>146</v>
      </c>
    </row>
    <row r="81" spans="1:15" s="9" customFormat="1" ht="409.5" customHeight="1" x14ac:dyDescent="0.25">
      <c r="A81" s="160"/>
      <c r="B81" s="167"/>
      <c r="C81" s="137"/>
      <c r="D81" s="164"/>
      <c r="E81" s="164"/>
      <c r="F81" s="164"/>
      <c r="G81" s="137"/>
      <c r="H81" s="164"/>
      <c r="I81" s="159"/>
      <c r="J81" s="159"/>
      <c r="K81" s="137"/>
      <c r="L81" s="137"/>
      <c r="M81" s="137"/>
      <c r="N81" s="137"/>
      <c r="O81" s="148"/>
    </row>
    <row r="82" spans="1:15" s="9" customFormat="1" ht="409.5" customHeight="1" x14ac:dyDescent="0.25">
      <c r="A82" s="160"/>
      <c r="B82" s="167"/>
      <c r="C82" s="137"/>
      <c r="D82" s="164"/>
      <c r="E82" s="164"/>
      <c r="F82" s="164"/>
      <c r="G82" s="137"/>
      <c r="H82" s="164"/>
      <c r="I82" s="159"/>
      <c r="J82" s="159"/>
      <c r="K82" s="137"/>
      <c r="L82" s="137"/>
      <c r="M82" s="137"/>
      <c r="N82" s="137"/>
      <c r="O82" s="148"/>
    </row>
    <row r="83" spans="1:15" s="9" customFormat="1" ht="354" customHeight="1" x14ac:dyDescent="0.25">
      <c r="A83" s="160"/>
      <c r="B83" s="167"/>
      <c r="C83" s="137"/>
      <c r="D83" s="164"/>
      <c r="E83" s="164"/>
      <c r="F83" s="164"/>
      <c r="G83" s="137"/>
      <c r="H83" s="164"/>
      <c r="I83" s="159"/>
      <c r="J83" s="159"/>
      <c r="K83" s="137"/>
      <c r="L83" s="137"/>
      <c r="M83" s="137"/>
      <c r="N83" s="137"/>
      <c r="O83" s="148"/>
    </row>
    <row r="84" spans="1:15" s="5" customFormat="1" ht="408" customHeight="1" x14ac:dyDescent="0.25">
      <c r="A84" s="160"/>
      <c r="B84" s="80" t="s">
        <v>65</v>
      </c>
      <c r="C84" s="113">
        <f>C85</f>
        <v>16855.900000000001</v>
      </c>
      <c r="D84" s="113">
        <f t="shared" ref="D84:J84" si="38">D85</f>
        <v>0</v>
      </c>
      <c r="E84" s="113">
        <f t="shared" si="38"/>
        <v>13653.2</v>
      </c>
      <c r="F84" s="113">
        <f t="shared" si="38"/>
        <v>3202.7</v>
      </c>
      <c r="G84" s="113">
        <f t="shared" si="38"/>
        <v>16855.751</v>
      </c>
      <c r="H84" s="113">
        <f t="shared" si="38"/>
        <v>0</v>
      </c>
      <c r="I84" s="113">
        <f t="shared" si="38"/>
        <v>13653.157999999999</v>
      </c>
      <c r="J84" s="113">
        <f t="shared" si="38"/>
        <v>3202.5929999999998</v>
      </c>
      <c r="K84" s="113">
        <f t="shared" ref="K84:N85" si="39">G84/C84*100</f>
        <v>99.999116036521329</v>
      </c>
      <c r="L84" s="113">
        <v>0</v>
      </c>
      <c r="M84" s="113">
        <f t="shared" ref="M84:N84" si="40">I84/E84*100</f>
        <v>99.999692379808394</v>
      </c>
      <c r="N84" s="113">
        <f t="shared" si="40"/>
        <v>99.996659068910603</v>
      </c>
      <c r="O84" s="103"/>
    </row>
    <row r="85" spans="1:15" s="9" customFormat="1" ht="409.5" customHeight="1" x14ac:dyDescent="0.25">
      <c r="A85" s="160"/>
      <c r="B85" s="166" t="s">
        <v>33</v>
      </c>
      <c r="C85" s="137">
        <f>D85+E85+F85</f>
        <v>16855.900000000001</v>
      </c>
      <c r="D85" s="164">
        <v>0</v>
      </c>
      <c r="E85" s="164">
        <v>13653.2</v>
      </c>
      <c r="F85" s="164">
        <v>3202.7</v>
      </c>
      <c r="G85" s="137">
        <f>H85+I85+J85</f>
        <v>16855.751</v>
      </c>
      <c r="H85" s="164">
        <v>0</v>
      </c>
      <c r="I85" s="159">
        <v>13653.157999999999</v>
      </c>
      <c r="J85" s="159">
        <v>3202.5929999999998</v>
      </c>
      <c r="K85" s="137">
        <f t="shared" si="39"/>
        <v>99.999116036521329</v>
      </c>
      <c r="L85" s="137">
        <v>0</v>
      </c>
      <c r="M85" s="137">
        <f t="shared" si="39"/>
        <v>99.999692379808394</v>
      </c>
      <c r="N85" s="137">
        <f t="shared" si="39"/>
        <v>99.996659068910603</v>
      </c>
      <c r="O85" s="147" t="s">
        <v>147</v>
      </c>
    </row>
    <row r="86" spans="1:15" s="9" customFormat="1" ht="409.5" customHeight="1" x14ac:dyDescent="0.25">
      <c r="A86" s="160"/>
      <c r="B86" s="167"/>
      <c r="C86" s="137"/>
      <c r="D86" s="164"/>
      <c r="E86" s="164"/>
      <c r="F86" s="164"/>
      <c r="G86" s="137"/>
      <c r="H86" s="164"/>
      <c r="I86" s="159"/>
      <c r="J86" s="159"/>
      <c r="K86" s="137"/>
      <c r="L86" s="137"/>
      <c r="M86" s="137"/>
      <c r="N86" s="137"/>
      <c r="O86" s="148"/>
    </row>
    <row r="87" spans="1:15" s="9" customFormat="1" ht="387.75" customHeight="1" x14ac:dyDescent="0.25">
      <c r="A87" s="160"/>
      <c r="B87" s="167"/>
      <c r="C87" s="137"/>
      <c r="D87" s="164"/>
      <c r="E87" s="164"/>
      <c r="F87" s="164"/>
      <c r="G87" s="137"/>
      <c r="H87" s="164"/>
      <c r="I87" s="159"/>
      <c r="J87" s="159"/>
      <c r="K87" s="137"/>
      <c r="L87" s="137"/>
      <c r="M87" s="137"/>
      <c r="N87" s="137"/>
      <c r="O87" s="148"/>
    </row>
    <row r="88" spans="1:15" s="5" customFormat="1" ht="163.5" customHeight="1" x14ac:dyDescent="0.25">
      <c r="A88" s="160"/>
      <c r="B88" s="32" t="s">
        <v>66</v>
      </c>
      <c r="C88" s="118">
        <f>C89</f>
        <v>640.30000000000007</v>
      </c>
      <c r="D88" s="118">
        <f t="shared" ref="D88:J88" si="41">D89</f>
        <v>404.5</v>
      </c>
      <c r="E88" s="118">
        <f t="shared" si="41"/>
        <v>114.1</v>
      </c>
      <c r="F88" s="118">
        <f t="shared" si="41"/>
        <v>121.7</v>
      </c>
      <c r="G88" s="118">
        <f t="shared" si="41"/>
        <v>640.24700000000007</v>
      </c>
      <c r="H88" s="118">
        <f t="shared" si="41"/>
        <v>404.50700000000001</v>
      </c>
      <c r="I88" s="118">
        <f t="shared" si="41"/>
        <v>114.093</v>
      </c>
      <c r="J88" s="118">
        <f t="shared" si="41"/>
        <v>121.64700000000001</v>
      </c>
      <c r="K88" s="118">
        <f t="shared" ref="K88:N89" si="42">G88/C88*100</f>
        <v>99.991722630017179</v>
      </c>
      <c r="L88" s="118">
        <f t="shared" si="42"/>
        <v>100.00173053152039</v>
      </c>
      <c r="M88" s="118">
        <f t="shared" si="42"/>
        <v>99.993865030674854</v>
      </c>
      <c r="N88" s="118">
        <f t="shared" si="42"/>
        <v>99.956450287592446</v>
      </c>
      <c r="O88" s="38"/>
    </row>
    <row r="89" spans="1:15" s="9" customFormat="1" ht="409.5" customHeight="1" x14ac:dyDescent="0.25">
      <c r="A89" s="160"/>
      <c r="B89" s="168" t="s">
        <v>67</v>
      </c>
      <c r="C89" s="137">
        <f>D89+E89+F89</f>
        <v>640.30000000000007</v>
      </c>
      <c r="D89" s="164">
        <v>404.5</v>
      </c>
      <c r="E89" s="164">
        <v>114.1</v>
      </c>
      <c r="F89" s="164">
        <v>121.7</v>
      </c>
      <c r="G89" s="137">
        <f>H89+I89+J89</f>
        <v>640.24700000000007</v>
      </c>
      <c r="H89" s="164">
        <v>404.50700000000001</v>
      </c>
      <c r="I89" s="159">
        <v>114.093</v>
      </c>
      <c r="J89" s="159">
        <v>121.64700000000001</v>
      </c>
      <c r="K89" s="137">
        <f t="shared" si="42"/>
        <v>99.991722630017179</v>
      </c>
      <c r="L89" s="137">
        <f t="shared" si="42"/>
        <v>100.00173053152039</v>
      </c>
      <c r="M89" s="137">
        <f t="shared" si="42"/>
        <v>99.993865030674854</v>
      </c>
      <c r="N89" s="137">
        <f t="shared" si="42"/>
        <v>99.956450287592446</v>
      </c>
      <c r="O89" s="145" t="s">
        <v>148</v>
      </c>
    </row>
    <row r="90" spans="1:15" s="9" customFormat="1" ht="278.25" customHeight="1" x14ac:dyDescent="0.25">
      <c r="A90" s="160"/>
      <c r="B90" s="168"/>
      <c r="C90" s="137"/>
      <c r="D90" s="164"/>
      <c r="E90" s="164"/>
      <c r="F90" s="164"/>
      <c r="G90" s="137"/>
      <c r="H90" s="164"/>
      <c r="I90" s="159"/>
      <c r="J90" s="159"/>
      <c r="K90" s="137"/>
      <c r="L90" s="137"/>
      <c r="M90" s="137"/>
      <c r="N90" s="137"/>
      <c r="O90" s="145"/>
    </row>
    <row r="91" spans="1:15" s="6" customFormat="1" ht="234" customHeight="1" x14ac:dyDescent="0.25">
      <c r="A91" s="160">
        <v>6</v>
      </c>
      <c r="B91" s="31" t="s">
        <v>68</v>
      </c>
      <c r="C91" s="71">
        <f t="shared" ref="C91:J91" si="43">C92+C100+C106</f>
        <v>69099.200000000012</v>
      </c>
      <c r="D91" s="71">
        <f t="shared" si="43"/>
        <v>0</v>
      </c>
      <c r="E91" s="71">
        <f t="shared" si="43"/>
        <v>56094.2</v>
      </c>
      <c r="F91" s="71">
        <f t="shared" si="43"/>
        <v>13005</v>
      </c>
      <c r="G91" s="71">
        <f t="shared" si="43"/>
        <v>68572.862000000008</v>
      </c>
      <c r="H91" s="71">
        <f t="shared" si="43"/>
        <v>0</v>
      </c>
      <c r="I91" s="71">
        <f t="shared" si="43"/>
        <v>55604.307999999997</v>
      </c>
      <c r="J91" s="71">
        <f t="shared" si="43"/>
        <v>12968.553999999998</v>
      </c>
      <c r="K91" s="71">
        <f>G91/C91*100</f>
        <v>99.238286405631314</v>
      </c>
      <c r="L91" s="71">
        <v>0</v>
      </c>
      <c r="M91" s="71">
        <f t="shared" ref="M91:N94" si="44">I91/E91*100</f>
        <v>99.126661936528194</v>
      </c>
      <c r="N91" s="71">
        <f t="shared" si="44"/>
        <v>99.719753940791989</v>
      </c>
      <c r="O91" s="37"/>
    </row>
    <row r="92" spans="1:15" s="8" customFormat="1" ht="367.5" customHeight="1" x14ac:dyDescent="0.25">
      <c r="A92" s="160"/>
      <c r="B92" s="150" t="s">
        <v>69</v>
      </c>
      <c r="C92" s="152">
        <f t="shared" ref="C92:J92" si="45">C94+C97</f>
        <v>653.1</v>
      </c>
      <c r="D92" s="152">
        <f t="shared" si="45"/>
        <v>0</v>
      </c>
      <c r="E92" s="152">
        <f t="shared" si="45"/>
        <v>653.1</v>
      </c>
      <c r="F92" s="152">
        <f t="shared" si="45"/>
        <v>0</v>
      </c>
      <c r="G92" s="152">
        <f t="shared" si="45"/>
        <v>318.15499999999997</v>
      </c>
      <c r="H92" s="152">
        <f t="shared" si="45"/>
        <v>0</v>
      </c>
      <c r="I92" s="152">
        <f t="shared" si="45"/>
        <v>318.15499999999997</v>
      </c>
      <c r="J92" s="152">
        <f t="shared" si="45"/>
        <v>0</v>
      </c>
      <c r="K92" s="152">
        <f t="shared" ref="K92:K94" si="46">G92/C92*100</f>
        <v>48.714591946103191</v>
      </c>
      <c r="L92" s="152">
        <v>0</v>
      </c>
      <c r="M92" s="152">
        <f t="shared" si="44"/>
        <v>48.714591946103191</v>
      </c>
      <c r="N92" s="152">
        <v>0</v>
      </c>
      <c r="O92" s="154"/>
    </row>
    <row r="93" spans="1:15" s="8" customFormat="1" ht="104.25" customHeight="1" x14ac:dyDescent="0.25">
      <c r="A93" s="160"/>
      <c r="B93" s="151"/>
      <c r="C93" s="153"/>
      <c r="D93" s="153"/>
      <c r="E93" s="153"/>
      <c r="F93" s="153"/>
      <c r="G93" s="153"/>
      <c r="H93" s="153"/>
      <c r="I93" s="153"/>
      <c r="J93" s="153"/>
      <c r="K93" s="153"/>
      <c r="L93" s="153"/>
      <c r="M93" s="153"/>
      <c r="N93" s="153"/>
      <c r="O93" s="155"/>
    </row>
    <row r="94" spans="1:15" s="9" customFormat="1" ht="409.5" customHeight="1" x14ac:dyDescent="0.25">
      <c r="A94" s="160"/>
      <c r="B94" s="168" t="s">
        <v>112</v>
      </c>
      <c r="C94" s="137">
        <f>D94+E94+F94</f>
        <v>187.6</v>
      </c>
      <c r="D94" s="165">
        <v>0</v>
      </c>
      <c r="E94" s="165">
        <v>187.6</v>
      </c>
      <c r="F94" s="165">
        <v>0</v>
      </c>
      <c r="G94" s="137">
        <f>H94+I94+J94</f>
        <v>187.6</v>
      </c>
      <c r="H94" s="165">
        <v>0</v>
      </c>
      <c r="I94" s="165">
        <v>187.6</v>
      </c>
      <c r="J94" s="165">
        <v>0</v>
      </c>
      <c r="K94" s="137">
        <f t="shared" si="46"/>
        <v>100</v>
      </c>
      <c r="L94" s="137">
        <v>0</v>
      </c>
      <c r="M94" s="137">
        <f t="shared" si="44"/>
        <v>100</v>
      </c>
      <c r="N94" s="137">
        <v>0</v>
      </c>
      <c r="O94" s="145" t="s">
        <v>149</v>
      </c>
    </row>
    <row r="95" spans="1:15" s="9" customFormat="1" ht="409.5" customHeight="1" x14ac:dyDescent="0.25">
      <c r="A95" s="160"/>
      <c r="B95" s="168"/>
      <c r="C95" s="137"/>
      <c r="D95" s="165"/>
      <c r="E95" s="165"/>
      <c r="F95" s="165"/>
      <c r="G95" s="137"/>
      <c r="H95" s="165"/>
      <c r="I95" s="165"/>
      <c r="J95" s="165"/>
      <c r="K95" s="137"/>
      <c r="L95" s="137"/>
      <c r="M95" s="137"/>
      <c r="N95" s="137"/>
      <c r="O95" s="145"/>
    </row>
    <row r="96" spans="1:15" s="9" customFormat="1" ht="409.5" customHeight="1" x14ac:dyDescent="0.25">
      <c r="A96" s="160"/>
      <c r="B96" s="168"/>
      <c r="C96" s="137"/>
      <c r="D96" s="165"/>
      <c r="E96" s="165"/>
      <c r="F96" s="165"/>
      <c r="G96" s="137"/>
      <c r="H96" s="165"/>
      <c r="I96" s="165"/>
      <c r="J96" s="165"/>
      <c r="K96" s="137"/>
      <c r="L96" s="137"/>
      <c r="M96" s="137"/>
      <c r="N96" s="137"/>
      <c r="O96" s="145"/>
    </row>
    <row r="97" spans="1:15" s="9" customFormat="1" ht="409.5" customHeight="1" x14ac:dyDescent="0.25">
      <c r="A97" s="160"/>
      <c r="B97" s="166" t="s">
        <v>113</v>
      </c>
      <c r="C97" s="137">
        <f>D97+E97+F97</f>
        <v>465.5</v>
      </c>
      <c r="D97" s="165">
        <v>0</v>
      </c>
      <c r="E97" s="165">
        <v>465.5</v>
      </c>
      <c r="F97" s="165">
        <v>0</v>
      </c>
      <c r="G97" s="137">
        <f>H97+I97+J97</f>
        <v>130.55500000000001</v>
      </c>
      <c r="H97" s="165">
        <v>0</v>
      </c>
      <c r="I97" s="165">
        <v>130.55500000000001</v>
      </c>
      <c r="J97" s="165">
        <v>0</v>
      </c>
      <c r="K97" s="137">
        <f t="shared" ref="K97:M97" si="47">G97/C97*100</f>
        <v>28.046186895810958</v>
      </c>
      <c r="L97" s="137">
        <v>0</v>
      </c>
      <c r="M97" s="137">
        <f t="shared" si="47"/>
        <v>28.046186895810958</v>
      </c>
      <c r="N97" s="137">
        <v>0</v>
      </c>
      <c r="O97" s="147" t="s">
        <v>157</v>
      </c>
    </row>
    <row r="98" spans="1:15" s="9" customFormat="1" ht="409.5" customHeight="1" x14ac:dyDescent="0.25">
      <c r="A98" s="160"/>
      <c r="B98" s="167"/>
      <c r="C98" s="137"/>
      <c r="D98" s="165"/>
      <c r="E98" s="165"/>
      <c r="F98" s="165"/>
      <c r="G98" s="137"/>
      <c r="H98" s="165"/>
      <c r="I98" s="165"/>
      <c r="J98" s="165"/>
      <c r="K98" s="137"/>
      <c r="L98" s="137"/>
      <c r="M98" s="137"/>
      <c r="N98" s="137"/>
      <c r="O98" s="148"/>
    </row>
    <row r="99" spans="1:15" s="9" customFormat="1" ht="231.75" customHeight="1" x14ac:dyDescent="0.25">
      <c r="A99" s="160"/>
      <c r="B99" s="169"/>
      <c r="C99" s="137"/>
      <c r="D99" s="165"/>
      <c r="E99" s="165"/>
      <c r="F99" s="165"/>
      <c r="G99" s="137"/>
      <c r="H99" s="165"/>
      <c r="I99" s="165"/>
      <c r="J99" s="165"/>
      <c r="K99" s="137"/>
      <c r="L99" s="137"/>
      <c r="M99" s="137"/>
      <c r="N99" s="137"/>
      <c r="O99" s="149"/>
    </row>
    <row r="100" spans="1:15" s="5" customFormat="1" ht="298.5" customHeight="1" x14ac:dyDescent="0.25">
      <c r="A100" s="160"/>
      <c r="B100" s="32" t="s">
        <v>70</v>
      </c>
      <c r="C100" s="118">
        <f>C101+C103</f>
        <v>65848.900000000009</v>
      </c>
      <c r="D100" s="118">
        <f t="shared" ref="D100:J100" si="48">D101+D103</f>
        <v>0</v>
      </c>
      <c r="E100" s="118">
        <f t="shared" si="48"/>
        <v>53337.4</v>
      </c>
      <c r="F100" s="118">
        <f t="shared" si="48"/>
        <v>12511.5</v>
      </c>
      <c r="G100" s="118">
        <f t="shared" si="48"/>
        <v>65848.679000000004</v>
      </c>
      <c r="H100" s="118">
        <f t="shared" si="48"/>
        <v>0</v>
      </c>
      <c r="I100" s="118">
        <f t="shared" si="48"/>
        <v>53337.299999999996</v>
      </c>
      <c r="J100" s="118">
        <f t="shared" si="48"/>
        <v>12511.378999999999</v>
      </c>
      <c r="K100" s="118">
        <f t="shared" ref="K100:N101" si="49">G100/C100*100</f>
        <v>99.999664383155974</v>
      </c>
      <c r="L100" s="118">
        <v>0</v>
      </c>
      <c r="M100" s="118">
        <f t="shared" ref="M100:N100" si="50">I100/E100*100</f>
        <v>99.999812514295769</v>
      </c>
      <c r="N100" s="118">
        <f t="shared" si="50"/>
        <v>99.999032889741429</v>
      </c>
      <c r="O100" s="38"/>
    </row>
    <row r="101" spans="1:15" s="9" customFormat="1" ht="342" customHeight="1" x14ac:dyDescent="0.25">
      <c r="A101" s="160"/>
      <c r="B101" s="173" t="s">
        <v>71</v>
      </c>
      <c r="C101" s="137">
        <f>D101+E101+F101</f>
        <v>60690.600000000006</v>
      </c>
      <c r="D101" s="172">
        <v>0</v>
      </c>
      <c r="E101" s="172">
        <v>49159.3</v>
      </c>
      <c r="F101" s="172">
        <v>11531.3</v>
      </c>
      <c r="G101" s="137">
        <f>H101+I101+J101</f>
        <v>60690.5</v>
      </c>
      <c r="H101" s="172">
        <v>0</v>
      </c>
      <c r="I101" s="172">
        <v>49159.296999999999</v>
      </c>
      <c r="J101" s="172">
        <v>11531.203</v>
      </c>
      <c r="K101" s="137">
        <f t="shared" si="49"/>
        <v>99.999835229837885</v>
      </c>
      <c r="L101" s="137">
        <v>0</v>
      </c>
      <c r="M101" s="137">
        <f t="shared" si="49"/>
        <v>99.999993897390709</v>
      </c>
      <c r="N101" s="137">
        <f t="shared" si="49"/>
        <v>99.999158811235517</v>
      </c>
      <c r="O101" s="170" t="s">
        <v>150</v>
      </c>
    </row>
    <row r="102" spans="1:15" s="9" customFormat="1" ht="333" customHeight="1" x14ac:dyDescent="0.25">
      <c r="A102" s="160"/>
      <c r="B102" s="174"/>
      <c r="C102" s="137"/>
      <c r="D102" s="172"/>
      <c r="E102" s="172"/>
      <c r="F102" s="172"/>
      <c r="G102" s="137"/>
      <c r="H102" s="172"/>
      <c r="I102" s="172"/>
      <c r="J102" s="172"/>
      <c r="K102" s="137"/>
      <c r="L102" s="137"/>
      <c r="M102" s="137"/>
      <c r="N102" s="137"/>
      <c r="O102" s="171"/>
    </row>
    <row r="103" spans="1:15" s="9" customFormat="1" ht="342" customHeight="1" x14ac:dyDescent="0.25">
      <c r="A103" s="160"/>
      <c r="B103" s="166" t="s">
        <v>72</v>
      </c>
      <c r="C103" s="137">
        <f>D103+E103+F103</f>
        <v>5158.3</v>
      </c>
      <c r="D103" s="165">
        <v>0</v>
      </c>
      <c r="E103" s="165">
        <v>4178.1000000000004</v>
      </c>
      <c r="F103" s="165">
        <v>980.2</v>
      </c>
      <c r="G103" s="137">
        <f>H103+I103+J103</f>
        <v>5158.1790000000001</v>
      </c>
      <c r="H103" s="165">
        <v>0</v>
      </c>
      <c r="I103" s="165">
        <v>4178.0029999999997</v>
      </c>
      <c r="J103" s="165">
        <v>980.17600000000004</v>
      </c>
      <c r="K103" s="137">
        <f t="shared" ref="K103:N103" si="51">G103/C103*100</f>
        <v>99.997654265940326</v>
      </c>
      <c r="L103" s="137">
        <v>0</v>
      </c>
      <c r="M103" s="137">
        <f t="shared" si="51"/>
        <v>99.997678370551185</v>
      </c>
      <c r="N103" s="137">
        <f t="shared" si="51"/>
        <v>99.997551520097943</v>
      </c>
      <c r="O103" s="145" t="s">
        <v>151</v>
      </c>
    </row>
    <row r="104" spans="1:15" s="9" customFormat="1" ht="342" customHeight="1" x14ac:dyDescent="0.25">
      <c r="A104" s="160"/>
      <c r="B104" s="167"/>
      <c r="C104" s="137"/>
      <c r="D104" s="165"/>
      <c r="E104" s="165"/>
      <c r="F104" s="165"/>
      <c r="G104" s="137"/>
      <c r="H104" s="165"/>
      <c r="I104" s="165"/>
      <c r="J104" s="165"/>
      <c r="K104" s="137"/>
      <c r="L104" s="137"/>
      <c r="M104" s="137"/>
      <c r="N104" s="137"/>
      <c r="O104" s="145"/>
    </row>
    <row r="105" spans="1:15" s="9" customFormat="1" ht="229.5" customHeight="1" x14ac:dyDescent="0.25">
      <c r="A105" s="160"/>
      <c r="B105" s="169"/>
      <c r="C105" s="137"/>
      <c r="D105" s="165"/>
      <c r="E105" s="165"/>
      <c r="F105" s="165"/>
      <c r="G105" s="137"/>
      <c r="H105" s="165"/>
      <c r="I105" s="165"/>
      <c r="J105" s="165"/>
      <c r="K105" s="137"/>
      <c r="L105" s="137"/>
      <c r="M105" s="137"/>
      <c r="N105" s="137"/>
      <c r="O105" s="145"/>
    </row>
    <row r="106" spans="1:15" s="5" customFormat="1" ht="298.5" customHeight="1" x14ac:dyDescent="0.25">
      <c r="A106" s="160"/>
      <c r="B106" s="32" t="s">
        <v>73</v>
      </c>
      <c r="C106" s="118">
        <f>C107</f>
        <v>2597.1999999999998</v>
      </c>
      <c r="D106" s="118">
        <f t="shared" ref="D106:J106" si="52">D107</f>
        <v>0</v>
      </c>
      <c r="E106" s="118">
        <f t="shared" si="52"/>
        <v>2103.6999999999998</v>
      </c>
      <c r="F106" s="118">
        <f t="shared" si="52"/>
        <v>493.5</v>
      </c>
      <c r="G106" s="118">
        <f t="shared" si="52"/>
        <v>2406.0280000000002</v>
      </c>
      <c r="H106" s="118">
        <f t="shared" si="52"/>
        <v>0</v>
      </c>
      <c r="I106" s="118">
        <f t="shared" si="52"/>
        <v>1948.8530000000001</v>
      </c>
      <c r="J106" s="118">
        <f t="shared" si="52"/>
        <v>457.17500000000001</v>
      </c>
      <c r="K106" s="118">
        <f t="shared" ref="K106:N107" si="53">G106/C106*100</f>
        <v>92.639303865701535</v>
      </c>
      <c r="L106" s="118">
        <v>0</v>
      </c>
      <c r="M106" s="118">
        <f t="shared" ref="M106:N106" si="54">I106/E106*100</f>
        <v>92.63930218187005</v>
      </c>
      <c r="N106" s="118">
        <f t="shared" si="54"/>
        <v>92.639311043566366</v>
      </c>
      <c r="O106" s="38"/>
    </row>
    <row r="107" spans="1:15" s="9" customFormat="1" ht="406.5" customHeight="1" x14ac:dyDescent="0.25">
      <c r="A107" s="160"/>
      <c r="B107" s="168" t="s">
        <v>74</v>
      </c>
      <c r="C107" s="137">
        <f>D107+E107+F107</f>
        <v>2597.1999999999998</v>
      </c>
      <c r="D107" s="165">
        <v>0</v>
      </c>
      <c r="E107" s="165">
        <v>2103.6999999999998</v>
      </c>
      <c r="F107" s="165">
        <v>493.5</v>
      </c>
      <c r="G107" s="137">
        <f>H107+I107+J107</f>
        <v>2406.0280000000002</v>
      </c>
      <c r="H107" s="165">
        <v>0</v>
      </c>
      <c r="I107" s="165">
        <v>1948.8530000000001</v>
      </c>
      <c r="J107" s="165">
        <v>457.17500000000001</v>
      </c>
      <c r="K107" s="137">
        <f t="shared" si="53"/>
        <v>92.639303865701535</v>
      </c>
      <c r="L107" s="137">
        <v>0</v>
      </c>
      <c r="M107" s="137">
        <f t="shared" si="53"/>
        <v>92.63930218187005</v>
      </c>
      <c r="N107" s="137">
        <f t="shared" si="53"/>
        <v>92.639311043566366</v>
      </c>
      <c r="O107" s="145" t="s">
        <v>158</v>
      </c>
    </row>
    <row r="108" spans="1:15" s="1" customFormat="1" ht="362.25" customHeight="1" x14ac:dyDescent="0.25">
      <c r="A108" s="160"/>
      <c r="B108" s="168"/>
      <c r="C108" s="137"/>
      <c r="D108" s="165"/>
      <c r="E108" s="165"/>
      <c r="F108" s="165"/>
      <c r="G108" s="137"/>
      <c r="H108" s="165"/>
      <c r="I108" s="165"/>
      <c r="J108" s="165"/>
      <c r="K108" s="137"/>
      <c r="L108" s="137"/>
      <c r="M108" s="137"/>
      <c r="N108" s="137"/>
      <c r="O108" s="145"/>
    </row>
    <row r="109" spans="1:15" s="6" customFormat="1" ht="228" customHeight="1" x14ac:dyDescent="0.25">
      <c r="A109" s="126">
        <v>7</v>
      </c>
      <c r="B109" s="31" t="s">
        <v>19</v>
      </c>
      <c r="C109" s="71">
        <f>C110+C114</f>
        <v>22081.9</v>
      </c>
      <c r="D109" s="71">
        <f t="shared" ref="D109:J109" si="55">D110+D114</f>
        <v>1819.5</v>
      </c>
      <c r="E109" s="71">
        <f t="shared" si="55"/>
        <v>10106.200000000001</v>
      </c>
      <c r="F109" s="71">
        <f t="shared" si="55"/>
        <v>10156.200000000001</v>
      </c>
      <c r="G109" s="71">
        <f t="shared" si="55"/>
        <v>22081.771000000001</v>
      </c>
      <c r="H109" s="71">
        <f t="shared" si="55"/>
        <v>1819.4549999999999</v>
      </c>
      <c r="I109" s="71">
        <f t="shared" si="55"/>
        <v>10106.154</v>
      </c>
      <c r="J109" s="71">
        <f t="shared" si="55"/>
        <v>10156.162</v>
      </c>
      <c r="K109" s="71">
        <f>G109/C109*100</f>
        <v>99.999415811139443</v>
      </c>
      <c r="L109" s="71">
        <f t="shared" ref="L109:N111" si="56">H109/D109*100</f>
        <v>99.997526793075025</v>
      </c>
      <c r="M109" s="71">
        <f t="shared" si="56"/>
        <v>99.999544833864363</v>
      </c>
      <c r="N109" s="71">
        <f t="shared" si="56"/>
        <v>99.999625844311851</v>
      </c>
      <c r="O109" s="37"/>
    </row>
    <row r="110" spans="1:15" s="8" customFormat="1" ht="408" customHeight="1" x14ac:dyDescent="0.25">
      <c r="A110" s="127"/>
      <c r="B110" s="32" t="s">
        <v>75</v>
      </c>
      <c r="C110" s="118">
        <f>C111</f>
        <v>923.1</v>
      </c>
      <c r="D110" s="118">
        <f t="shared" ref="D110:J110" si="57">D111</f>
        <v>0</v>
      </c>
      <c r="E110" s="118">
        <f t="shared" si="57"/>
        <v>923.1</v>
      </c>
      <c r="F110" s="118">
        <f t="shared" si="57"/>
        <v>0</v>
      </c>
      <c r="G110" s="118">
        <f t="shared" si="57"/>
        <v>923.1</v>
      </c>
      <c r="H110" s="118">
        <f t="shared" si="57"/>
        <v>0</v>
      </c>
      <c r="I110" s="118">
        <f t="shared" si="57"/>
        <v>923.1</v>
      </c>
      <c r="J110" s="118">
        <f t="shared" si="57"/>
        <v>0</v>
      </c>
      <c r="K110" s="118">
        <f t="shared" ref="K110:K111" si="58">G110/C110*100</f>
        <v>100</v>
      </c>
      <c r="L110" s="118">
        <v>0</v>
      </c>
      <c r="M110" s="118">
        <f t="shared" si="56"/>
        <v>100</v>
      </c>
      <c r="N110" s="118">
        <v>0</v>
      </c>
      <c r="O110" s="38"/>
    </row>
    <row r="111" spans="1:15" s="9" customFormat="1" ht="409.5" customHeight="1" x14ac:dyDescent="0.25">
      <c r="A111" s="127"/>
      <c r="B111" s="175" t="s">
        <v>114</v>
      </c>
      <c r="C111" s="137">
        <f>D111+E111+F111</f>
        <v>923.1</v>
      </c>
      <c r="D111" s="165">
        <v>0</v>
      </c>
      <c r="E111" s="165">
        <v>923.1</v>
      </c>
      <c r="F111" s="165">
        <v>0</v>
      </c>
      <c r="G111" s="137">
        <f>H111+I111+J111</f>
        <v>923.1</v>
      </c>
      <c r="H111" s="165">
        <v>0</v>
      </c>
      <c r="I111" s="165">
        <v>923.1</v>
      </c>
      <c r="J111" s="165">
        <v>0</v>
      </c>
      <c r="K111" s="137">
        <f t="shared" si="58"/>
        <v>100</v>
      </c>
      <c r="L111" s="137">
        <v>0</v>
      </c>
      <c r="M111" s="137">
        <f t="shared" si="56"/>
        <v>100</v>
      </c>
      <c r="N111" s="137">
        <v>0</v>
      </c>
      <c r="O111" s="145" t="s">
        <v>152</v>
      </c>
    </row>
    <row r="112" spans="1:15" s="9" customFormat="1" ht="409.5" customHeight="1" x14ac:dyDescent="0.25">
      <c r="A112" s="127"/>
      <c r="B112" s="175"/>
      <c r="C112" s="137"/>
      <c r="D112" s="165"/>
      <c r="E112" s="165"/>
      <c r="F112" s="165"/>
      <c r="G112" s="137"/>
      <c r="H112" s="165"/>
      <c r="I112" s="165"/>
      <c r="J112" s="165"/>
      <c r="K112" s="137"/>
      <c r="L112" s="137"/>
      <c r="M112" s="137"/>
      <c r="N112" s="137"/>
      <c r="O112" s="145"/>
    </row>
    <row r="113" spans="1:15" s="9" customFormat="1" ht="253.5" customHeight="1" x14ac:dyDescent="0.25">
      <c r="A113" s="127"/>
      <c r="B113" s="175"/>
      <c r="C113" s="137"/>
      <c r="D113" s="165"/>
      <c r="E113" s="165"/>
      <c r="F113" s="165"/>
      <c r="G113" s="137"/>
      <c r="H113" s="165"/>
      <c r="I113" s="165"/>
      <c r="J113" s="165"/>
      <c r="K113" s="137"/>
      <c r="L113" s="137"/>
      <c r="M113" s="137"/>
      <c r="N113" s="137"/>
      <c r="O113" s="145"/>
    </row>
    <row r="114" spans="1:15" s="5" customFormat="1" ht="310.5" customHeight="1" x14ac:dyDescent="0.25">
      <c r="A114" s="127"/>
      <c r="B114" s="32" t="s">
        <v>76</v>
      </c>
      <c r="C114" s="118">
        <f>C115</f>
        <v>21158.800000000003</v>
      </c>
      <c r="D114" s="118">
        <f t="shared" ref="D114:J114" si="59">D115</f>
        <v>1819.5</v>
      </c>
      <c r="E114" s="118">
        <f t="shared" si="59"/>
        <v>9183.1</v>
      </c>
      <c r="F114" s="118">
        <f t="shared" si="59"/>
        <v>10156.200000000001</v>
      </c>
      <c r="G114" s="118">
        <f t="shared" si="59"/>
        <v>21158.671000000002</v>
      </c>
      <c r="H114" s="118">
        <f t="shared" si="59"/>
        <v>1819.4549999999999</v>
      </c>
      <c r="I114" s="118">
        <f t="shared" si="59"/>
        <v>9183.0540000000001</v>
      </c>
      <c r="J114" s="118">
        <f t="shared" si="59"/>
        <v>10156.162</v>
      </c>
      <c r="K114" s="118">
        <f t="shared" ref="K114:N115" si="60">G114/C114*100</f>
        <v>99.99939032459308</v>
      </c>
      <c r="L114" s="118">
        <f t="shared" si="60"/>
        <v>99.997526793075025</v>
      </c>
      <c r="M114" s="118">
        <f t="shared" si="60"/>
        <v>99.999499079831423</v>
      </c>
      <c r="N114" s="118">
        <f t="shared" si="60"/>
        <v>99.999625844311851</v>
      </c>
      <c r="O114" s="38"/>
    </row>
    <row r="115" spans="1:15" s="9" customFormat="1" ht="409.5" customHeight="1" x14ac:dyDescent="0.25">
      <c r="A115" s="127"/>
      <c r="B115" s="175" t="s">
        <v>77</v>
      </c>
      <c r="C115" s="137">
        <f>D115+E115+F115</f>
        <v>21158.800000000003</v>
      </c>
      <c r="D115" s="165">
        <v>1819.5</v>
      </c>
      <c r="E115" s="165">
        <v>9183.1</v>
      </c>
      <c r="F115" s="165">
        <v>10156.200000000001</v>
      </c>
      <c r="G115" s="137">
        <f>H115+I115+J115</f>
        <v>21158.671000000002</v>
      </c>
      <c r="H115" s="165">
        <v>1819.4549999999999</v>
      </c>
      <c r="I115" s="165">
        <v>9183.0540000000001</v>
      </c>
      <c r="J115" s="165">
        <v>10156.162</v>
      </c>
      <c r="K115" s="137">
        <f>G115/C115*100</f>
        <v>99.99939032459308</v>
      </c>
      <c r="L115" s="137">
        <f t="shared" si="60"/>
        <v>99.997526793075025</v>
      </c>
      <c r="M115" s="137">
        <f t="shared" si="60"/>
        <v>99.999499079831423</v>
      </c>
      <c r="N115" s="137">
        <f t="shared" si="60"/>
        <v>99.999625844311851</v>
      </c>
      <c r="O115" s="145" t="s">
        <v>153</v>
      </c>
    </row>
    <row r="116" spans="1:15" s="9" customFormat="1" ht="193.5" customHeight="1" x14ac:dyDescent="0.25">
      <c r="A116" s="127"/>
      <c r="B116" s="175"/>
      <c r="C116" s="137"/>
      <c r="D116" s="165"/>
      <c r="E116" s="165"/>
      <c r="F116" s="165"/>
      <c r="G116" s="137"/>
      <c r="H116" s="165"/>
      <c r="I116" s="165"/>
      <c r="J116" s="165"/>
      <c r="K116" s="137"/>
      <c r="L116" s="137"/>
      <c r="M116" s="137"/>
      <c r="N116" s="137"/>
      <c r="O116" s="145"/>
    </row>
    <row r="117" spans="1:15" s="6" customFormat="1" ht="395.25" customHeight="1" x14ac:dyDescent="0.25">
      <c r="A117" s="160">
        <v>8</v>
      </c>
      <c r="B117" s="31" t="s">
        <v>20</v>
      </c>
      <c r="C117" s="71">
        <f>C118+C126</f>
        <v>29548.2</v>
      </c>
      <c r="D117" s="71">
        <f t="shared" ref="D117:J117" si="61">D118+D126</f>
        <v>0</v>
      </c>
      <c r="E117" s="71">
        <f t="shared" si="61"/>
        <v>29548.2</v>
      </c>
      <c r="F117" s="71">
        <f t="shared" si="61"/>
        <v>0</v>
      </c>
      <c r="G117" s="71">
        <f t="shared" si="61"/>
        <v>29477.200000000001</v>
      </c>
      <c r="H117" s="71">
        <f t="shared" si="61"/>
        <v>0</v>
      </c>
      <c r="I117" s="71">
        <f t="shared" si="61"/>
        <v>29477.200000000001</v>
      </c>
      <c r="J117" s="71">
        <f t="shared" si="61"/>
        <v>0</v>
      </c>
      <c r="K117" s="71">
        <f>G117/C117*100</f>
        <v>99.759714635747699</v>
      </c>
      <c r="L117" s="71">
        <v>0</v>
      </c>
      <c r="M117" s="71">
        <f t="shared" ref="M117:M118" si="62">I117/E117*100</f>
        <v>99.759714635747699</v>
      </c>
      <c r="N117" s="71">
        <v>0</v>
      </c>
      <c r="O117" s="37"/>
    </row>
    <row r="118" spans="1:15" s="8" customFormat="1" ht="409.5" customHeight="1" x14ac:dyDescent="0.25">
      <c r="A118" s="160"/>
      <c r="B118" s="150" t="s">
        <v>78</v>
      </c>
      <c r="C118" s="152">
        <f>C120+C122</f>
        <v>24745.200000000001</v>
      </c>
      <c r="D118" s="152">
        <f>D120+D122</f>
        <v>0</v>
      </c>
      <c r="E118" s="152">
        <f t="shared" ref="E118:J118" si="63">E120+E122</f>
        <v>24745.200000000001</v>
      </c>
      <c r="F118" s="152">
        <f t="shared" si="63"/>
        <v>0</v>
      </c>
      <c r="G118" s="152">
        <f t="shared" si="63"/>
        <v>24745.200000000001</v>
      </c>
      <c r="H118" s="152">
        <f t="shared" si="63"/>
        <v>0</v>
      </c>
      <c r="I118" s="152">
        <f t="shared" si="63"/>
        <v>24745.200000000001</v>
      </c>
      <c r="J118" s="152">
        <f t="shared" si="63"/>
        <v>0</v>
      </c>
      <c r="K118" s="152">
        <f t="shared" ref="K118" si="64">G118/C118*100</f>
        <v>100</v>
      </c>
      <c r="L118" s="152">
        <v>0</v>
      </c>
      <c r="M118" s="152">
        <f t="shared" si="62"/>
        <v>100</v>
      </c>
      <c r="N118" s="152">
        <v>0</v>
      </c>
      <c r="O118" s="183"/>
    </row>
    <row r="119" spans="1:15" s="8" customFormat="1" ht="139.5" customHeight="1" x14ac:dyDescent="0.25">
      <c r="A119" s="160"/>
      <c r="B119" s="151"/>
      <c r="C119" s="153"/>
      <c r="D119" s="153"/>
      <c r="E119" s="153"/>
      <c r="F119" s="153"/>
      <c r="G119" s="153"/>
      <c r="H119" s="153"/>
      <c r="I119" s="153"/>
      <c r="J119" s="153"/>
      <c r="K119" s="153"/>
      <c r="L119" s="153"/>
      <c r="M119" s="153"/>
      <c r="N119" s="153"/>
      <c r="O119" s="184"/>
    </row>
    <row r="120" spans="1:15" s="9" customFormat="1" ht="409.5" customHeight="1" x14ac:dyDescent="0.25">
      <c r="A120" s="160"/>
      <c r="B120" s="176" t="s">
        <v>79</v>
      </c>
      <c r="C120" s="179">
        <f>D120+E120+F120</f>
        <v>1840.2</v>
      </c>
      <c r="D120" s="142">
        <v>0</v>
      </c>
      <c r="E120" s="142">
        <v>1840.2</v>
      </c>
      <c r="F120" s="142">
        <v>0</v>
      </c>
      <c r="G120" s="185">
        <f>H120+I120+J120</f>
        <v>1840.2</v>
      </c>
      <c r="H120" s="142">
        <v>0</v>
      </c>
      <c r="I120" s="142">
        <v>1840.2</v>
      </c>
      <c r="J120" s="142">
        <v>0</v>
      </c>
      <c r="K120" s="130">
        <f>G120/C120*100</f>
        <v>100</v>
      </c>
      <c r="L120" s="130">
        <v>0</v>
      </c>
      <c r="M120" s="130">
        <f t="shared" ref="M120" si="65">I120/E120*100</f>
        <v>100</v>
      </c>
      <c r="N120" s="130">
        <v>0</v>
      </c>
      <c r="O120" s="187" t="s">
        <v>154</v>
      </c>
    </row>
    <row r="121" spans="1:15" s="9" customFormat="1" ht="274.5" customHeight="1" x14ac:dyDescent="0.25">
      <c r="A121" s="160"/>
      <c r="B121" s="178"/>
      <c r="C121" s="181"/>
      <c r="D121" s="143"/>
      <c r="E121" s="143"/>
      <c r="F121" s="143"/>
      <c r="G121" s="186"/>
      <c r="H121" s="143"/>
      <c r="I121" s="143"/>
      <c r="J121" s="143"/>
      <c r="K121" s="141"/>
      <c r="L121" s="141"/>
      <c r="M121" s="141"/>
      <c r="N121" s="141"/>
      <c r="O121" s="188"/>
    </row>
    <row r="122" spans="1:15" s="7" customFormat="1" ht="409.5" customHeight="1" x14ac:dyDescent="0.25">
      <c r="A122" s="160"/>
      <c r="B122" s="176" t="s">
        <v>79</v>
      </c>
      <c r="C122" s="179">
        <f>D122+E122+F122</f>
        <v>22905</v>
      </c>
      <c r="D122" s="142">
        <v>0</v>
      </c>
      <c r="E122" s="142">
        <v>22905</v>
      </c>
      <c r="F122" s="142">
        <v>0</v>
      </c>
      <c r="G122" s="185">
        <f>H122+I122+J122</f>
        <v>22905</v>
      </c>
      <c r="H122" s="142">
        <v>0</v>
      </c>
      <c r="I122" s="142">
        <v>22905</v>
      </c>
      <c r="J122" s="142">
        <v>0</v>
      </c>
      <c r="K122" s="130">
        <f>G122/C122*100</f>
        <v>100</v>
      </c>
      <c r="L122" s="130">
        <v>0</v>
      </c>
      <c r="M122" s="130">
        <f t="shared" ref="M122" si="66">I122/E122*100</f>
        <v>100</v>
      </c>
      <c r="N122" s="130">
        <v>0</v>
      </c>
      <c r="O122" s="147" t="s">
        <v>179</v>
      </c>
    </row>
    <row r="123" spans="1:15" s="7" customFormat="1" ht="409.5" customHeight="1" x14ac:dyDescent="0.25">
      <c r="A123" s="160"/>
      <c r="B123" s="177"/>
      <c r="C123" s="180"/>
      <c r="D123" s="146"/>
      <c r="E123" s="146"/>
      <c r="F123" s="146"/>
      <c r="G123" s="189"/>
      <c r="H123" s="146"/>
      <c r="I123" s="146"/>
      <c r="J123" s="146"/>
      <c r="K123" s="131"/>
      <c r="L123" s="131"/>
      <c r="M123" s="131"/>
      <c r="N123" s="131"/>
      <c r="O123" s="148"/>
    </row>
    <row r="124" spans="1:15" s="7" customFormat="1" ht="409.5" customHeight="1" x14ac:dyDescent="0.25">
      <c r="A124" s="160"/>
      <c r="B124" s="177"/>
      <c r="C124" s="180"/>
      <c r="D124" s="146"/>
      <c r="E124" s="146"/>
      <c r="F124" s="146"/>
      <c r="G124" s="189"/>
      <c r="H124" s="146"/>
      <c r="I124" s="146"/>
      <c r="J124" s="146"/>
      <c r="K124" s="131"/>
      <c r="L124" s="131"/>
      <c r="M124" s="131"/>
      <c r="N124" s="131"/>
      <c r="O124" s="148"/>
    </row>
    <row r="125" spans="1:15" s="7" customFormat="1" ht="12" customHeight="1" x14ac:dyDescent="0.25">
      <c r="A125" s="160"/>
      <c r="B125" s="178"/>
      <c r="C125" s="181"/>
      <c r="D125" s="143"/>
      <c r="E125" s="143"/>
      <c r="F125" s="143"/>
      <c r="G125" s="186"/>
      <c r="H125" s="143"/>
      <c r="I125" s="143"/>
      <c r="J125" s="143"/>
      <c r="K125" s="141"/>
      <c r="L125" s="141"/>
      <c r="M125" s="141"/>
      <c r="N125" s="141"/>
      <c r="O125" s="149"/>
    </row>
    <row r="126" spans="1:15" s="5" customFormat="1" ht="408.75" customHeight="1" x14ac:dyDescent="0.25">
      <c r="A126" s="160"/>
      <c r="B126" s="150" t="s">
        <v>80</v>
      </c>
      <c r="C126" s="152">
        <f>C128</f>
        <v>4803</v>
      </c>
      <c r="D126" s="152">
        <f t="shared" ref="D126:J126" si="67">D128</f>
        <v>0</v>
      </c>
      <c r="E126" s="152">
        <f t="shared" si="67"/>
        <v>4803</v>
      </c>
      <c r="F126" s="152">
        <f t="shared" si="67"/>
        <v>0</v>
      </c>
      <c r="G126" s="152">
        <f t="shared" si="67"/>
        <v>4732</v>
      </c>
      <c r="H126" s="152">
        <f t="shared" si="67"/>
        <v>0</v>
      </c>
      <c r="I126" s="152">
        <f t="shared" si="67"/>
        <v>4732</v>
      </c>
      <c r="J126" s="152">
        <f t="shared" si="67"/>
        <v>0</v>
      </c>
      <c r="K126" s="152">
        <f t="shared" ref="K126" si="68">G126/C126*100</f>
        <v>98.521757235061429</v>
      </c>
      <c r="L126" s="152">
        <v>0</v>
      </c>
      <c r="M126" s="152">
        <f t="shared" ref="M126" si="69">I126/E126*100</f>
        <v>98.521757235061429</v>
      </c>
      <c r="N126" s="152">
        <v>0</v>
      </c>
      <c r="O126" s="190"/>
    </row>
    <row r="127" spans="1:15" s="5" customFormat="1" ht="217.5" customHeight="1" x14ac:dyDescent="0.25">
      <c r="A127" s="160"/>
      <c r="B127" s="151"/>
      <c r="C127" s="153"/>
      <c r="D127" s="153"/>
      <c r="E127" s="153"/>
      <c r="F127" s="153"/>
      <c r="G127" s="153"/>
      <c r="H127" s="153"/>
      <c r="I127" s="153"/>
      <c r="J127" s="153"/>
      <c r="K127" s="153"/>
      <c r="L127" s="153"/>
      <c r="M127" s="153"/>
      <c r="N127" s="153"/>
      <c r="O127" s="191"/>
    </row>
    <row r="128" spans="1:15" s="7" customFormat="1" ht="408.75" customHeight="1" x14ac:dyDescent="0.25">
      <c r="A128" s="160"/>
      <c r="B128" s="168" t="s">
        <v>81</v>
      </c>
      <c r="C128" s="137">
        <f>D128+E128+F128</f>
        <v>4803</v>
      </c>
      <c r="D128" s="138">
        <v>0</v>
      </c>
      <c r="E128" s="138">
        <v>4803</v>
      </c>
      <c r="F128" s="138">
        <v>0</v>
      </c>
      <c r="G128" s="182">
        <f>H128+I128+J128</f>
        <v>4732</v>
      </c>
      <c r="H128" s="138">
        <v>0</v>
      </c>
      <c r="I128" s="138">
        <v>4732</v>
      </c>
      <c r="J128" s="138">
        <v>0</v>
      </c>
      <c r="K128" s="137">
        <f>G128/C128*100</f>
        <v>98.521757235061429</v>
      </c>
      <c r="L128" s="137">
        <v>0</v>
      </c>
      <c r="M128" s="137">
        <f t="shared" ref="M128" si="70">I128/E128*100</f>
        <v>98.521757235061429</v>
      </c>
      <c r="N128" s="137">
        <v>0</v>
      </c>
      <c r="O128" s="147" t="s">
        <v>156</v>
      </c>
    </row>
    <row r="129" spans="1:15" s="7" customFormat="1" ht="408.75" customHeight="1" x14ac:dyDescent="0.25">
      <c r="A129" s="160"/>
      <c r="B129" s="168"/>
      <c r="C129" s="137"/>
      <c r="D129" s="138"/>
      <c r="E129" s="138"/>
      <c r="F129" s="138"/>
      <c r="G129" s="182"/>
      <c r="H129" s="138"/>
      <c r="I129" s="138"/>
      <c r="J129" s="138"/>
      <c r="K129" s="137"/>
      <c r="L129" s="137"/>
      <c r="M129" s="137"/>
      <c r="N129" s="137"/>
      <c r="O129" s="148"/>
    </row>
    <row r="130" spans="1:15" s="7" customFormat="1" ht="255.75" customHeight="1" x14ac:dyDescent="0.25">
      <c r="A130" s="160"/>
      <c r="B130" s="168"/>
      <c r="C130" s="137"/>
      <c r="D130" s="138"/>
      <c r="E130" s="138"/>
      <c r="F130" s="138"/>
      <c r="G130" s="182"/>
      <c r="H130" s="138"/>
      <c r="I130" s="138"/>
      <c r="J130" s="138"/>
      <c r="K130" s="137"/>
      <c r="L130" s="137"/>
      <c r="M130" s="137"/>
      <c r="N130" s="137"/>
      <c r="O130" s="148"/>
    </row>
    <row r="131" spans="1:15" s="6" customFormat="1" ht="244.5" customHeight="1" x14ac:dyDescent="0.25">
      <c r="A131" s="126">
        <v>9</v>
      </c>
      <c r="B131" s="31" t="s">
        <v>21</v>
      </c>
      <c r="C131" s="71">
        <f>C132</f>
        <v>51146.600000000006</v>
      </c>
      <c r="D131" s="71">
        <f t="shared" ref="D131:J132" si="71">D132</f>
        <v>0</v>
      </c>
      <c r="E131" s="71">
        <f t="shared" si="71"/>
        <v>47566.200000000004</v>
      </c>
      <c r="F131" s="71">
        <f t="shared" si="71"/>
        <v>3580.4</v>
      </c>
      <c r="G131" s="71">
        <f t="shared" si="71"/>
        <v>28079.646000000001</v>
      </c>
      <c r="H131" s="71">
        <f t="shared" si="71"/>
        <v>0</v>
      </c>
      <c r="I131" s="71">
        <f t="shared" si="71"/>
        <v>26113.960999999999</v>
      </c>
      <c r="J131" s="71">
        <f t="shared" si="71"/>
        <v>1965.6849999999999</v>
      </c>
      <c r="K131" s="71">
        <f>G131/C131*100</f>
        <v>54.900317909694877</v>
      </c>
      <c r="L131" s="71">
        <v>0</v>
      </c>
      <c r="M131" s="71">
        <f t="shared" ref="M131:N134" si="72">I131/E131*100</f>
        <v>54.900246393447439</v>
      </c>
      <c r="N131" s="71">
        <f t="shared" si="72"/>
        <v>54.901268014746954</v>
      </c>
      <c r="O131" s="37"/>
    </row>
    <row r="132" spans="1:15" s="8" customFormat="1" ht="236.25" customHeight="1" x14ac:dyDescent="0.25">
      <c r="A132" s="127"/>
      <c r="B132" s="32" t="s">
        <v>22</v>
      </c>
      <c r="C132" s="118">
        <f>C133</f>
        <v>51146.600000000006</v>
      </c>
      <c r="D132" s="118">
        <f t="shared" si="71"/>
        <v>0</v>
      </c>
      <c r="E132" s="118">
        <f t="shared" si="71"/>
        <v>47566.200000000004</v>
      </c>
      <c r="F132" s="118">
        <f t="shared" si="71"/>
        <v>3580.4</v>
      </c>
      <c r="G132" s="118">
        <f t="shared" si="71"/>
        <v>28079.646000000001</v>
      </c>
      <c r="H132" s="118">
        <f t="shared" si="71"/>
        <v>0</v>
      </c>
      <c r="I132" s="118">
        <f t="shared" si="71"/>
        <v>26113.960999999999</v>
      </c>
      <c r="J132" s="118">
        <f t="shared" si="71"/>
        <v>1965.6849999999999</v>
      </c>
      <c r="K132" s="118">
        <f t="shared" ref="K132:K134" si="73">G132/C132*100</f>
        <v>54.900317909694877</v>
      </c>
      <c r="L132" s="118">
        <v>0</v>
      </c>
      <c r="M132" s="118">
        <f t="shared" si="72"/>
        <v>54.900246393447439</v>
      </c>
      <c r="N132" s="118">
        <f t="shared" si="72"/>
        <v>54.901268014746954</v>
      </c>
      <c r="O132" s="108"/>
    </row>
    <row r="133" spans="1:15" s="8" customFormat="1" ht="303.75" customHeight="1" x14ac:dyDescent="0.25">
      <c r="A133" s="127"/>
      <c r="B133" s="32" t="s">
        <v>82</v>
      </c>
      <c r="C133" s="118">
        <f>C134+C146</f>
        <v>51146.600000000006</v>
      </c>
      <c r="D133" s="118">
        <f t="shared" ref="D133:J133" si="74">D134+D146</f>
        <v>0</v>
      </c>
      <c r="E133" s="118">
        <f t="shared" si="74"/>
        <v>47566.200000000004</v>
      </c>
      <c r="F133" s="118">
        <f t="shared" si="74"/>
        <v>3580.4</v>
      </c>
      <c r="G133" s="118">
        <f t="shared" si="74"/>
        <v>28079.646000000001</v>
      </c>
      <c r="H133" s="118">
        <f t="shared" si="74"/>
        <v>0</v>
      </c>
      <c r="I133" s="118">
        <f t="shared" si="74"/>
        <v>26113.960999999999</v>
      </c>
      <c r="J133" s="118">
        <f t="shared" si="74"/>
        <v>1965.6849999999999</v>
      </c>
      <c r="K133" s="118">
        <f t="shared" si="73"/>
        <v>54.900317909694877</v>
      </c>
      <c r="L133" s="118">
        <v>0</v>
      </c>
      <c r="M133" s="118">
        <f t="shared" si="72"/>
        <v>54.900246393447439</v>
      </c>
      <c r="N133" s="118">
        <f t="shared" si="72"/>
        <v>54.901268014746954</v>
      </c>
      <c r="O133" s="108"/>
    </row>
    <row r="134" spans="1:15" s="9" customFormat="1" ht="409.5" customHeight="1" x14ac:dyDescent="0.25">
      <c r="A134" s="127"/>
      <c r="B134" s="176" t="s">
        <v>83</v>
      </c>
      <c r="C134" s="179">
        <f>D134+E134+F134</f>
        <v>9114.5</v>
      </c>
      <c r="D134" s="193">
        <v>0</v>
      </c>
      <c r="E134" s="193">
        <v>8476.4</v>
      </c>
      <c r="F134" s="193">
        <v>638.1</v>
      </c>
      <c r="G134" s="179">
        <f>H134+I134+J134</f>
        <v>9114.4940000000006</v>
      </c>
      <c r="H134" s="193">
        <v>0</v>
      </c>
      <c r="I134" s="193">
        <v>8476.3940000000002</v>
      </c>
      <c r="J134" s="193">
        <v>638.1</v>
      </c>
      <c r="K134" s="130">
        <f t="shared" si="73"/>
        <v>99.999934170826705</v>
      </c>
      <c r="L134" s="130">
        <v>0</v>
      </c>
      <c r="M134" s="130">
        <f t="shared" si="72"/>
        <v>99.999929215232882</v>
      </c>
      <c r="N134" s="130">
        <f t="shared" si="72"/>
        <v>100</v>
      </c>
      <c r="O134" s="187" t="s">
        <v>161</v>
      </c>
    </row>
    <row r="135" spans="1:15" s="9" customFormat="1" ht="409.5" customHeight="1" x14ac:dyDescent="0.25">
      <c r="A135" s="127"/>
      <c r="B135" s="177"/>
      <c r="C135" s="180"/>
      <c r="D135" s="194"/>
      <c r="E135" s="194"/>
      <c r="F135" s="194"/>
      <c r="G135" s="180"/>
      <c r="H135" s="194"/>
      <c r="I135" s="194"/>
      <c r="J135" s="194"/>
      <c r="K135" s="131"/>
      <c r="L135" s="131"/>
      <c r="M135" s="131"/>
      <c r="N135" s="131"/>
      <c r="O135" s="195"/>
    </row>
    <row r="136" spans="1:15" s="9" customFormat="1" ht="409.5" customHeight="1" x14ac:dyDescent="0.25">
      <c r="A136" s="127"/>
      <c r="B136" s="177"/>
      <c r="C136" s="180"/>
      <c r="D136" s="194"/>
      <c r="E136" s="194"/>
      <c r="F136" s="194"/>
      <c r="G136" s="180"/>
      <c r="H136" s="194"/>
      <c r="I136" s="194"/>
      <c r="J136" s="194"/>
      <c r="K136" s="131"/>
      <c r="L136" s="131"/>
      <c r="M136" s="131"/>
      <c r="N136" s="131"/>
      <c r="O136" s="195"/>
    </row>
    <row r="137" spans="1:15" s="9" customFormat="1" ht="409.5" customHeight="1" x14ac:dyDescent="0.25">
      <c r="A137" s="127"/>
      <c r="B137" s="177"/>
      <c r="C137" s="180"/>
      <c r="D137" s="194"/>
      <c r="E137" s="194"/>
      <c r="F137" s="194"/>
      <c r="G137" s="180"/>
      <c r="H137" s="194"/>
      <c r="I137" s="194"/>
      <c r="J137" s="194"/>
      <c r="K137" s="131"/>
      <c r="L137" s="131"/>
      <c r="M137" s="131"/>
      <c r="N137" s="131"/>
      <c r="O137" s="195"/>
    </row>
    <row r="138" spans="1:15" s="9" customFormat="1" ht="409.5" customHeight="1" x14ac:dyDescent="0.25">
      <c r="A138" s="127"/>
      <c r="B138" s="177"/>
      <c r="C138" s="180"/>
      <c r="D138" s="194"/>
      <c r="E138" s="194"/>
      <c r="F138" s="194"/>
      <c r="G138" s="180"/>
      <c r="H138" s="194"/>
      <c r="I138" s="194"/>
      <c r="J138" s="194"/>
      <c r="K138" s="131"/>
      <c r="L138" s="131"/>
      <c r="M138" s="131"/>
      <c r="N138" s="131"/>
      <c r="O138" s="195"/>
    </row>
    <row r="139" spans="1:15" s="9" customFormat="1" ht="409.5" customHeight="1" x14ac:dyDescent="0.25">
      <c r="A139" s="127"/>
      <c r="B139" s="177"/>
      <c r="C139" s="180"/>
      <c r="D139" s="194"/>
      <c r="E139" s="194"/>
      <c r="F139" s="194"/>
      <c r="G139" s="180"/>
      <c r="H139" s="194"/>
      <c r="I139" s="194"/>
      <c r="J139" s="194"/>
      <c r="K139" s="131"/>
      <c r="L139" s="131"/>
      <c r="M139" s="131"/>
      <c r="N139" s="131"/>
      <c r="O139" s="195"/>
    </row>
    <row r="140" spans="1:15" s="9" customFormat="1" ht="37.5" customHeight="1" x14ac:dyDescent="0.25">
      <c r="A140" s="127"/>
      <c r="B140" s="177"/>
      <c r="C140" s="180"/>
      <c r="D140" s="194"/>
      <c r="E140" s="194"/>
      <c r="F140" s="194"/>
      <c r="G140" s="180"/>
      <c r="H140" s="194"/>
      <c r="I140" s="194"/>
      <c r="J140" s="194"/>
      <c r="K140" s="131"/>
      <c r="L140" s="131"/>
      <c r="M140" s="131"/>
      <c r="N140" s="131"/>
      <c r="O140" s="195"/>
    </row>
    <row r="141" spans="1:15" s="9" customFormat="1" ht="37.5" customHeight="1" x14ac:dyDescent="0.25">
      <c r="A141" s="127"/>
      <c r="B141" s="83"/>
      <c r="C141" s="116"/>
      <c r="D141" s="117"/>
      <c r="E141" s="117"/>
      <c r="F141" s="117"/>
      <c r="G141" s="116"/>
      <c r="H141" s="117"/>
      <c r="I141" s="117"/>
      <c r="J141" s="117"/>
      <c r="K141" s="111"/>
      <c r="L141" s="111"/>
      <c r="M141" s="111"/>
      <c r="N141" s="111"/>
      <c r="O141" s="107"/>
    </row>
    <row r="142" spans="1:15" s="9" customFormat="1" ht="37.5" customHeight="1" x14ac:dyDescent="0.25">
      <c r="A142" s="127"/>
      <c r="B142" s="83"/>
      <c r="C142" s="116"/>
      <c r="D142" s="117"/>
      <c r="E142" s="117"/>
      <c r="F142" s="117"/>
      <c r="G142" s="116"/>
      <c r="H142" s="117"/>
      <c r="I142" s="117"/>
      <c r="J142" s="117"/>
      <c r="K142" s="111"/>
      <c r="L142" s="111"/>
      <c r="M142" s="111"/>
      <c r="N142" s="111"/>
      <c r="O142" s="107"/>
    </row>
    <row r="143" spans="1:15" s="9" customFormat="1" ht="37.5" customHeight="1" x14ac:dyDescent="0.25">
      <c r="A143" s="127"/>
      <c r="B143" s="83"/>
      <c r="C143" s="116"/>
      <c r="D143" s="117"/>
      <c r="E143" s="117"/>
      <c r="F143" s="117"/>
      <c r="G143" s="116"/>
      <c r="H143" s="117"/>
      <c r="I143" s="117"/>
      <c r="J143" s="117"/>
      <c r="K143" s="111"/>
      <c r="L143" s="111"/>
      <c r="M143" s="111"/>
      <c r="N143" s="111"/>
      <c r="O143" s="107"/>
    </row>
    <row r="144" spans="1:15" s="9" customFormat="1" ht="37.5" customHeight="1" x14ac:dyDescent="0.25">
      <c r="A144" s="127"/>
      <c r="B144" s="83"/>
      <c r="C144" s="116"/>
      <c r="D144" s="117"/>
      <c r="E144" s="117"/>
      <c r="F144" s="117"/>
      <c r="G144" s="116"/>
      <c r="H144" s="117"/>
      <c r="I144" s="117"/>
      <c r="J144" s="117"/>
      <c r="K144" s="111"/>
      <c r="L144" s="111"/>
      <c r="M144" s="111"/>
      <c r="N144" s="111"/>
      <c r="O144" s="107"/>
    </row>
    <row r="145" spans="1:15" s="9" customFormat="1" ht="37.5" customHeight="1" x14ac:dyDescent="0.25">
      <c r="A145" s="127"/>
      <c r="B145" s="83"/>
      <c r="C145" s="116"/>
      <c r="D145" s="117"/>
      <c r="E145" s="117"/>
      <c r="F145" s="117"/>
      <c r="G145" s="116"/>
      <c r="H145" s="117"/>
      <c r="I145" s="117"/>
      <c r="J145" s="117"/>
      <c r="K145" s="111"/>
      <c r="L145" s="111"/>
      <c r="M145" s="111"/>
      <c r="N145" s="111"/>
      <c r="O145" s="107"/>
    </row>
    <row r="146" spans="1:15" s="9" customFormat="1" ht="409.5" customHeight="1" x14ac:dyDescent="0.25">
      <c r="A146" s="127"/>
      <c r="B146" s="196" t="s">
        <v>84</v>
      </c>
      <c r="C146" s="162">
        <f>D146+E146+F146</f>
        <v>42032.100000000006</v>
      </c>
      <c r="D146" s="163">
        <v>0</v>
      </c>
      <c r="E146" s="163">
        <v>39089.800000000003</v>
      </c>
      <c r="F146" s="163">
        <v>2942.3</v>
      </c>
      <c r="G146" s="162">
        <f>H146+I146+J146</f>
        <v>18965.151999999998</v>
      </c>
      <c r="H146" s="163">
        <v>0</v>
      </c>
      <c r="I146" s="163">
        <v>17637.566999999999</v>
      </c>
      <c r="J146" s="163">
        <v>1327.585</v>
      </c>
      <c r="K146" s="137">
        <f>G146/C146*100</f>
        <v>45.120638749907798</v>
      </c>
      <c r="L146" s="137">
        <v>0</v>
      </c>
      <c r="M146" s="137">
        <f t="shared" ref="M146:N146" si="75">I146/E146*100</f>
        <v>45.120637608787966</v>
      </c>
      <c r="N146" s="137">
        <f t="shared" si="75"/>
        <v>45.1206539102063</v>
      </c>
      <c r="O146" s="197" t="s">
        <v>182</v>
      </c>
    </row>
    <row r="147" spans="1:15" s="9" customFormat="1" ht="409.5" customHeight="1" x14ac:dyDescent="0.25">
      <c r="A147" s="127"/>
      <c r="B147" s="196"/>
      <c r="C147" s="162"/>
      <c r="D147" s="163"/>
      <c r="E147" s="163"/>
      <c r="F147" s="163"/>
      <c r="G147" s="162"/>
      <c r="H147" s="163"/>
      <c r="I147" s="163"/>
      <c r="J147" s="163"/>
      <c r="K147" s="137"/>
      <c r="L147" s="137"/>
      <c r="M147" s="137"/>
      <c r="N147" s="137"/>
      <c r="O147" s="197"/>
    </row>
    <row r="148" spans="1:15" s="9" customFormat="1" ht="409.5" customHeight="1" x14ac:dyDescent="0.25">
      <c r="A148" s="127"/>
      <c r="B148" s="196"/>
      <c r="C148" s="162"/>
      <c r="D148" s="163"/>
      <c r="E148" s="163"/>
      <c r="F148" s="163"/>
      <c r="G148" s="162"/>
      <c r="H148" s="163"/>
      <c r="I148" s="163"/>
      <c r="J148" s="163"/>
      <c r="K148" s="137"/>
      <c r="L148" s="137"/>
      <c r="M148" s="137"/>
      <c r="N148" s="137"/>
      <c r="O148" s="197"/>
    </row>
    <row r="149" spans="1:15" s="9" customFormat="1" ht="409.5" customHeight="1" x14ac:dyDescent="0.25">
      <c r="A149" s="127"/>
      <c r="B149" s="196"/>
      <c r="C149" s="162"/>
      <c r="D149" s="163"/>
      <c r="E149" s="163"/>
      <c r="F149" s="163"/>
      <c r="G149" s="162"/>
      <c r="H149" s="163"/>
      <c r="I149" s="163"/>
      <c r="J149" s="163"/>
      <c r="K149" s="137"/>
      <c r="L149" s="137"/>
      <c r="M149" s="137"/>
      <c r="N149" s="137"/>
      <c r="O149" s="197"/>
    </row>
    <row r="150" spans="1:15" s="9" customFormat="1" ht="409.5" customHeight="1" x14ac:dyDescent="0.25">
      <c r="A150" s="127"/>
      <c r="B150" s="196"/>
      <c r="C150" s="162"/>
      <c r="D150" s="163"/>
      <c r="E150" s="163"/>
      <c r="F150" s="163"/>
      <c r="G150" s="162"/>
      <c r="H150" s="163"/>
      <c r="I150" s="163"/>
      <c r="J150" s="163"/>
      <c r="K150" s="137"/>
      <c r="L150" s="137"/>
      <c r="M150" s="137"/>
      <c r="N150" s="137"/>
      <c r="O150" s="197"/>
    </row>
    <row r="151" spans="1:15" s="9" customFormat="1" ht="143.25" customHeight="1" x14ac:dyDescent="0.25">
      <c r="A151" s="192"/>
      <c r="B151" s="196"/>
      <c r="C151" s="162"/>
      <c r="D151" s="163"/>
      <c r="E151" s="163"/>
      <c r="F151" s="163"/>
      <c r="G151" s="162"/>
      <c r="H151" s="163"/>
      <c r="I151" s="163"/>
      <c r="J151" s="163"/>
      <c r="K151" s="137"/>
      <c r="L151" s="137"/>
      <c r="M151" s="137"/>
      <c r="N151" s="137"/>
      <c r="O151" s="197"/>
    </row>
    <row r="152" spans="1:15" s="4" customFormat="1" ht="230.25" customHeight="1" x14ac:dyDescent="0.25">
      <c r="A152" s="126">
        <v>10</v>
      </c>
      <c r="B152" s="31" t="s">
        <v>23</v>
      </c>
      <c r="C152" s="71">
        <f>D152+E152+F152</f>
        <v>278527.89999999997</v>
      </c>
      <c r="D152" s="71">
        <f t="shared" ref="D152:F152" si="76">D153</f>
        <v>0</v>
      </c>
      <c r="E152" s="71">
        <f t="shared" si="76"/>
        <v>259030.3</v>
      </c>
      <c r="F152" s="71">
        <f t="shared" si="76"/>
        <v>19497.600000000002</v>
      </c>
      <c r="G152" s="71">
        <f>H152+I152+J152</f>
        <v>245053.253</v>
      </c>
      <c r="H152" s="71">
        <f t="shared" ref="H152:J152" si="77">H153</f>
        <v>0</v>
      </c>
      <c r="I152" s="71">
        <f t="shared" si="77"/>
        <v>227899.011</v>
      </c>
      <c r="J152" s="71">
        <f t="shared" si="77"/>
        <v>17154.241999999998</v>
      </c>
      <c r="K152" s="71">
        <f>G152/C152*100</f>
        <v>87.981582096443489</v>
      </c>
      <c r="L152" s="71">
        <v>0</v>
      </c>
      <c r="M152" s="75">
        <f t="shared" ref="M152:N155" si="78">I152/E152*100</f>
        <v>87.981603310500745</v>
      </c>
      <c r="N152" s="75">
        <f t="shared" si="78"/>
        <v>87.981300262596406</v>
      </c>
      <c r="O152" s="45"/>
    </row>
    <row r="153" spans="1:15" s="5" customFormat="1" ht="409.5" customHeight="1" x14ac:dyDescent="0.25">
      <c r="A153" s="127"/>
      <c r="B153" s="150" t="s">
        <v>85</v>
      </c>
      <c r="C153" s="152">
        <f>C155+C164</f>
        <v>278527.90000000002</v>
      </c>
      <c r="D153" s="152">
        <f t="shared" ref="D153:J153" si="79">D155+D164</f>
        <v>0</v>
      </c>
      <c r="E153" s="152">
        <f t="shared" si="79"/>
        <v>259030.3</v>
      </c>
      <c r="F153" s="152">
        <f t="shared" si="79"/>
        <v>19497.600000000002</v>
      </c>
      <c r="G153" s="152">
        <f t="shared" si="79"/>
        <v>245053.253</v>
      </c>
      <c r="H153" s="152">
        <f t="shared" si="79"/>
        <v>0</v>
      </c>
      <c r="I153" s="152">
        <f t="shared" si="79"/>
        <v>227899.011</v>
      </c>
      <c r="J153" s="152">
        <f t="shared" si="79"/>
        <v>17154.241999999998</v>
      </c>
      <c r="K153" s="152">
        <f t="shared" ref="K153" si="80">G153/C153*100</f>
        <v>87.981582096443461</v>
      </c>
      <c r="L153" s="200">
        <v>0</v>
      </c>
      <c r="M153" s="202">
        <f t="shared" si="78"/>
        <v>87.981603310500745</v>
      </c>
      <c r="N153" s="202">
        <f t="shared" si="78"/>
        <v>87.981300262596406</v>
      </c>
      <c r="O153" s="199"/>
    </row>
    <row r="154" spans="1:15" s="5" customFormat="1" ht="128.25" customHeight="1" x14ac:dyDescent="0.25">
      <c r="A154" s="127"/>
      <c r="B154" s="151"/>
      <c r="C154" s="153"/>
      <c r="D154" s="153"/>
      <c r="E154" s="153"/>
      <c r="F154" s="153"/>
      <c r="G154" s="153"/>
      <c r="H154" s="153"/>
      <c r="I154" s="153"/>
      <c r="J154" s="153"/>
      <c r="K154" s="153"/>
      <c r="L154" s="201"/>
      <c r="M154" s="202"/>
      <c r="N154" s="202"/>
      <c r="O154" s="199"/>
    </row>
    <row r="155" spans="1:15" s="9" customFormat="1" ht="409.5" customHeight="1" x14ac:dyDescent="0.25">
      <c r="A155" s="127"/>
      <c r="B155" s="176" t="s">
        <v>86</v>
      </c>
      <c r="C155" s="179">
        <f>D155+E155+F155</f>
        <v>257022.5</v>
      </c>
      <c r="D155" s="193">
        <v>0</v>
      </c>
      <c r="E155" s="193">
        <v>239030.3</v>
      </c>
      <c r="F155" s="193">
        <v>17992.2</v>
      </c>
      <c r="G155" s="179">
        <f>H155+I155+J155</f>
        <v>223559.55299999999</v>
      </c>
      <c r="H155" s="193">
        <v>0</v>
      </c>
      <c r="I155" s="193">
        <v>207899.011</v>
      </c>
      <c r="J155" s="193">
        <v>15660.541999999999</v>
      </c>
      <c r="K155" s="130">
        <f>G155/C155*100</f>
        <v>86.98053789065159</v>
      </c>
      <c r="L155" s="203">
        <v>0</v>
      </c>
      <c r="M155" s="137">
        <f t="shared" si="78"/>
        <v>86.976007225862162</v>
      </c>
      <c r="N155" s="137">
        <f t="shared" si="78"/>
        <v>87.04072876024054</v>
      </c>
      <c r="O155" s="206" t="s">
        <v>159</v>
      </c>
    </row>
    <row r="156" spans="1:15" s="9" customFormat="1" ht="409.5" customHeight="1" x14ac:dyDescent="0.25">
      <c r="A156" s="127"/>
      <c r="B156" s="177"/>
      <c r="C156" s="180"/>
      <c r="D156" s="194"/>
      <c r="E156" s="194"/>
      <c r="F156" s="194"/>
      <c r="G156" s="180"/>
      <c r="H156" s="194"/>
      <c r="I156" s="194"/>
      <c r="J156" s="194"/>
      <c r="K156" s="131"/>
      <c r="L156" s="204"/>
      <c r="M156" s="137"/>
      <c r="N156" s="137"/>
      <c r="O156" s="206"/>
    </row>
    <row r="157" spans="1:15" s="9" customFormat="1" ht="409.5" customHeight="1" x14ac:dyDescent="0.25">
      <c r="A157" s="127"/>
      <c r="B157" s="177"/>
      <c r="C157" s="180"/>
      <c r="D157" s="194"/>
      <c r="E157" s="194"/>
      <c r="F157" s="194"/>
      <c r="G157" s="180"/>
      <c r="H157" s="194"/>
      <c r="I157" s="194"/>
      <c r="J157" s="194"/>
      <c r="K157" s="131"/>
      <c r="L157" s="204"/>
      <c r="M157" s="137"/>
      <c r="N157" s="137"/>
      <c r="O157" s="206"/>
    </row>
    <row r="158" spans="1:15" s="9" customFormat="1" ht="409.5" customHeight="1" x14ac:dyDescent="0.25">
      <c r="A158" s="127"/>
      <c r="B158" s="177"/>
      <c r="C158" s="180"/>
      <c r="D158" s="194"/>
      <c r="E158" s="194"/>
      <c r="F158" s="194"/>
      <c r="G158" s="180"/>
      <c r="H158" s="194"/>
      <c r="I158" s="194"/>
      <c r="J158" s="194"/>
      <c r="K158" s="131"/>
      <c r="L158" s="204"/>
      <c r="M158" s="137"/>
      <c r="N158" s="137"/>
      <c r="O158" s="206"/>
    </row>
    <row r="159" spans="1:15" s="9" customFormat="1" ht="409.5" customHeight="1" x14ac:dyDescent="0.25">
      <c r="A159" s="127"/>
      <c r="B159" s="177"/>
      <c r="C159" s="180"/>
      <c r="D159" s="194"/>
      <c r="E159" s="194"/>
      <c r="F159" s="194"/>
      <c r="G159" s="180"/>
      <c r="H159" s="194"/>
      <c r="I159" s="194"/>
      <c r="J159" s="194"/>
      <c r="K159" s="131"/>
      <c r="L159" s="204"/>
      <c r="M159" s="137"/>
      <c r="N159" s="137"/>
      <c r="O159" s="206"/>
    </row>
    <row r="160" spans="1:15" s="9" customFormat="1" ht="409.5" customHeight="1" x14ac:dyDescent="0.25">
      <c r="A160" s="127"/>
      <c r="B160" s="177"/>
      <c r="C160" s="180"/>
      <c r="D160" s="194"/>
      <c r="E160" s="194"/>
      <c r="F160" s="194"/>
      <c r="G160" s="180"/>
      <c r="H160" s="194"/>
      <c r="I160" s="194"/>
      <c r="J160" s="194"/>
      <c r="K160" s="131"/>
      <c r="L160" s="204"/>
      <c r="M160" s="137"/>
      <c r="N160" s="137"/>
      <c r="O160" s="206"/>
    </row>
    <row r="161" spans="1:15" s="9" customFormat="1" ht="409.5" customHeight="1" x14ac:dyDescent="0.25">
      <c r="A161" s="127"/>
      <c r="B161" s="177"/>
      <c r="C161" s="180"/>
      <c r="D161" s="194"/>
      <c r="E161" s="194"/>
      <c r="F161" s="194"/>
      <c r="G161" s="180"/>
      <c r="H161" s="194"/>
      <c r="I161" s="194"/>
      <c r="J161" s="194"/>
      <c r="K161" s="131"/>
      <c r="L161" s="204"/>
      <c r="M161" s="137"/>
      <c r="N161" s="137"/>
      <c r="O161" s="206"/>
    </row>
    <row r="162" spans="1:15" s="9" customFormat="1" ht="409.5" customHeight="1" x14ac:dyDescent="0.25">
      <c r="A162" s="127"/>
      <c r="B162" s="177"/>
      <c r="C162" s="180"/>
      <c r="D162" s="194"/>
      <c r="E162" s="194"/>
      <c r="F162" s="194"/>
      <c r="G162" s="180"/>
      <c r="H162" s="194"/>
      <c r="I162" s="194"/>
      <c r="J162" s="194"/>
      <c r="K162" s="131"/>
      <c r="L162" s="204"/>
      <c r="M162" s="137"/>
      <c r="N162" s="137"/>
      <c r="O162" s="206"/>
    </row>
    <row r="163" spans="1:15" s="9" customFormat="1" ht="207" customHeight="1" x14ac:dyDescent="0.25">
      <c r="A163" s="127"/>
      <c r="B163" s="178"/>
      <c r="C163" s="181"/>
      <c r="D163" s="198"/>
      <c r="E163" s="198"/>
      <c r="F163" s="198"/>
      <c r="G163" s="181"/>
      <c r="H163" s="198"/>
      <c r="I163" s="198"/>
      <c r="J163" s="198"/>
      <c r="K163" s="141"/>
      <c r="L163" s="205"/>
      <c r="M163" s="137"/>
      <c r="N163" s="137"/>
      <c r="O163" s="206"/>
    </row>
    <row r="164" spans="1:15" s="9" customFormat="1" ht="409.5" customHeight="1" x14ac:dyDescent="0.25">
      <c r="A164" s="127"/>
      <c r="B164" s="176" t="s">
        <v>87</v>
      </c>
      <c r="C164" s="179">
        <f>D164+E164+F164</f>
        <v>21505.4</v>
      </c>
      <c r="D164" s="193">
        <v>0</v>
      </c>
      <c r="E164" s="193">
        <v>20000</v>
      </c>
      <c r="F164" s="193">
        <v>1505.4</v>
      </c>
      <c r="G164" s="179">
        <f>H164+I164+J164</f>
        <v>21493.7</v>
      </c>
      <c r="H164" s="193">
        <v>0</v>
      </c>
      <c r="I164" s="193">
        <v>20000</v>
      </c>
      <c r="J164" s="193">
        <v>1493.7</v>
      </c>
      <c r="K164" s="130">
        <f>G164/C164*100</f>
        <v>99.945595059845431</v>
      </c>
      <c r="L164" s="130">
        <v>0</v>
      </c>
      <c r="M164" s="130">
        <f t="shared" ref="M164:N164" si="81">I164/E164*100</f>
        <v>100</v>
      </c>
      <c r="N164" s="130">
        <f t="shared" si="81"/>
        <v>99.22279792746113</v>
      </c>
      <c r="O164" s="207" t="s">
        <v>160</v>
      </c>
    </row>
    <row r="165" spans="1:15" s="9" customFormat="1" ht="409.5" customHeight="1" x14ac:dyDescent="0.25">
      <c r="A165" s="127"/>
      <c r="B165" s="177"/>
      <c r="C165" s="180"/>
      <c r="D165" s="194"/>
      <c r="E165" s="194"/>
      <c r="F165" s="194"/>
      <c r="G165" s="180"/>
      <c r="H165" s="194"/>
      <c r="I165" s="194"/>
      <c r="J165" s="194"/>
      <c r="K165" s="131"/>
      <c r="L165" s="131"/>
      <c r="M165" s="131"/>
      <c r="N165" s="131"/>
      <c r="O165" s="208"/>
    </row>
    <row r="166" spans="1:15" s="9" customFormat="1" ht="409.5" customHeight="1" x14ac:dyDescent="0.25">
      <c r="A166" s="127"/>
      <c r="B166" s="177"/>
      <c r="C166" s="180"/>
      <c r="D166" s="194"/>
      <c r="E166" s="194"/>
      <c r="F166" s="194"/>
      <c r="G166" s="180"/>
      <c r="H166" s="194"/>
      <c r="I166" s="194"/>
      <c r="J166" s="194"/>
      <c r="K166" s="131"/>
      <c r="L166" s="131"/>
      <c r="M166" s="131"/>
      <c r="N166" s="131"/>
      <c r="O166" s="208"/>
    </row>
    <row r="167" spans="1:15" s="9" customFormat="1" ht="408.75" customHeight="1" x14ac:dyDescent="0.25">
      <c r="A167" s="192"/>
      <c r="B167" s="178"/>
      <c r="C167" s="181"/>
      <c r="D167" s="198"/>
      <c r="E167" s="198"/>
      <c r="F167" s="198"/>
      <c r="G167" s="181"/>
      <c r="H167" s="198"/>
      <c r="I167" s="198"/>
      <c r="J167" s="198"/>
      <c r="K167" s="141"/>
      <c r="L167" s="141"/>
      <c r="M167" s="141"/>
      <c r="N167" s="141"/>
      <c r="O167" s="209"/>
    </row>
    <row r="168" spans="1:15" s="4" customFormat="1" ht="243.75" customHeight="1" x14ac:dyDescent="0.25">
      <c r="A168" s="126">
        <v>11</v>
      </c>
      <c r="B168" s="31" t="s">
        <v>24</v>
      </c>
      <c r="C168" s="71">
        <f>D168+E168+F168</f>
        <v>12192.9</v>
      </c>
      <c r="D168" s="71">
        <f t="shared" ref="D168:J169" si="82">D169</f>
        <v>0</v>
      </c>
      <c r="E168" s="71">
        <f t="shared" si="82"/>
        <v>12192.9</v>
      </c>
      <c r="F168" s="71">
        <f t="shared" si="82"/>
        <v>0</v>
      </c>
      <c r="G168" s="71">
        <f>H168+I168+J168</f>
        <v>12192.9</v>
      </c>
      <c r="H168" s="71">
        <f t="shared" ref="H168:J168" si="83">H169</f>
        <v>0</v>
      </c>
      <c r="I168" s="71">
        <f t="shared" si="83"/>
        <v>12192.9</v>
      </c>
      <c r="J168" s="71">
        <f t="shared" si="83"/>
        <v>0</v>
      </c>
      <c r="K168" s="71">
        <f>G168/C168*100</f>
        <v>100</v>
      </c>
      <c r="L168" s="71">
        <v>0</v>
      </c>
      <c r="M168" s="76">
        <f t="shared" ref="M168:M194" si="84">I168/E168*100</f>
        <v>100</v>
      </c>
      <c r="N168" s="76">
        <v>0</v>
      </c>
      <c r="O168" s="46"/>
    </row>
    <row r="169" spans="1:15" s="5" customFormat="1" ht="409.5" customHeight="1" x14ac:dyDescent="0.25">
      <c r="A169" s="127"/>
      <c r="B169" s="32" t="s">
        <v>88</v>
      </c>
      <c r="C169" s="118">
        <f>C170</f>
        <v>12192.9</v>
      </c>
      <c r="D169" s="118">
        <f t="shared" si="82"/>
        <v>0</v>
      </c>
      <c r="E169" s="118">
        <f t="shared" si="82"/>
        <v>12192.9</v>
      </c>
      <c r="F169" s="118">
        <f t="shared" si="82"/>
        <v>0</v>
      </c>
      <c r="G169" s="118">
        <f t="shared" si="82"/>
        <v>12192.9</v>
      </c>
      <c r="H169" s="118">
        <f t="shared" si="82"/>
        <v>0</v>
      </c>
      <c r="I169" s="118">
        <f t="shared" si="82"/>
        <v>12192.9</v>
      </c>
      <c r="J169" s="118">
        <f t="shared" si="82"/>
        <v>0</v>
      </c>
      <c r="K169" s="118">
        <f t="shared" ref="K169:K170" si="85">G169/C169*100</f>
        <v>100</v>
      </c>
      <c r="L169" s="118">
        <v>0</v>
      </c>
      <c r="M169" s="118">
        <f t="shared" si="84"/>
        <v>100</v>
      </c>
      <c r="N169" s="118">
        <v>0</v>
      </c>
      <c r="O169" s="108"/>
    </row>
    <row r="170" spans="1:15" s="9" customFormat="1" ht="90.75" customHeight="1" x14ac:dyDescent="0.25">
      <c r="A170" s="127"/>
      <c r="B170" s="176" t="s">
        <v>117</v>
      </c>
      <c r="C170" s="179">
        <f>D170+E170+F170</f>
        <v>12192.9</v>
      </c>
      <c r="D170" s="193">
        <v>0</v>
      </c>
      <c r="E170" s="193">
        <v>12192.9</v>
      </c>
      <c r="F170" s="193">
        <v>0</v>
      </c>
      <c r="G170" s="179">
        <f>H170+I170+J170</f>
        <v>12192.9</v>
      </c>
      <c r="H170" s="193">
        <v>0</v>
      </c>
      <c r="I170" s="193">
        <v>12192.9</v>
      </c>
      <c r="J170" s="193">
        <v>0</v>
      </c>
      <c r="K170" s="130">
        <f t="shared" si="85"/>
        <v>100</v>
      </c>
      <c r="L170" s="130">
        <v>0</v>
      </c>
      <c r="M170" s="130">
        <f t="shared" si="84"/>
        <v>100</v>
      </c>
      <c r="N170" s="130">
        <v>0</v>
      </c>
      <c r="O170" s="109" t="s">
        <v>89</v>
      </c>
    </row>
    <row r="171" spans="1:15" s="9" customFormat="1" ht="409.5" customHeight="1" x14ac:dyDescent="0.25">
      <c r="A171" s="127"/>
      <c r="B171" s="177"/>
      <c r="C171" s="180"/>
      <c r="D171" s="194"/>
      <c r="E171" s="194"/>
      <c r="F171" s="194"/>
      <c r="G171" s="180"/>
      <c r="H171" s="194"/>
      <c r="I171" s="194"/>
      <c r="J171" s="194"/>
      <c r="K171" s="131"/>
      <c r="L171" s="131"/>
      <c r="M171" s="131"/>
      <c r="N171" s="131"/>
      <c r="O171" s="206" t="s">
        <v>172</v>
      </c>
    </row>
    <row r="172" spans="1:15" s="9" customFormat="1" ht="409.5" customHeight="1" x14ac:dyDescent="0.25">
      <c r="A172" s="127"/>
      <c r="B172" s="177"/>
      <c r="C172" s="180"/>
      <c r="D172" s="194"/>
      <c r="E172" s="194"/>
      <c r="F172" s="194"/>
      <c r="G172" s="180"/>
      <c r="H172" s="194"/>
      <c r="I172" s="194"/>
      <c r="J172" s="194"/>
      <c r="K172" s="131"/>
      <c r="L172" s="131"/>
      <c r="M172" s="131"/>
      <c r="N172" s="131"/>
      <c r="O172" s="206"/>
    </row>
    <row r="173" spans="1:15" s="9" customFormat="1" ht="409.5" customHeight="1" x14ac:dyDescent="0.25">
      <c r="A173" s="127"/>
      <c r="B173" s="177"/>
      <c r="C173" s="180"/>
      <c r="D173" s="194"/>
      <c r="E173" s="194"/>
      <c r="F173" s="194"/>
      <c r="G173" s="180"/>
      <c r="H173" s="194"/>
      <c r="I173" s="194"/>
      <c r="J173" s="194"/>
      <c r="K173" s="131"/>
      <c r="L173" s="131"/>
      <c r="M173" s="131"/>
      <c r="N173" s="131"/>
      <c r="O173" s="206"/>
    </row>
    <row r="174" spans="1:15" s="9" customFormat="1" ht="75.75" customHeight="1" x14ac:dyDescent="0.25">
      <c r="A174" s="127"/>
      <c r="B174" s="177"/>
      <c r="C174" s="180"/>
      <c r="D174" s="194"/>
      <c r="E174" s="194"/>
      <c r="F174" s="194"/>
      <c r="G174" s="180"/>
      <c r="H174" s="194"/>
      <c r="I174" s="194"/>
      <c r="J174" s="194"/>
      <c r="K174" s="131"/>
      <c r="L174" s="131"/>
      <c r="M174" s="131"/>
      <c r="N174" s="131"/>
      <c r="O174" s="206"/>
    </row>
    <row r="175" spans="1:15" s="9" customFormat="1" ht="409.5" customHeight="1" x14ac:dyDescent="0.25">
      <c r="A175" s="127"/>
      <c r="B175" s="177"/>
      <c r="C175" s="180"/>
      <c r="D175" s="194"/>
      <c r="E175" s="194"/>
      <c r="F175" s="194"/>
      <c r="G175" s="180"/>
      <c r="H175" s="194"/>
      <c r="I175" s="194"/>
      <c r="J175" s="194"/>
      <c r="K175" s="131"/>
      <c r="L175" s="131"/>
      <c r="M175" s="131"/>
      <c r="N175" s="131"/>
      <c r="O175" s="207" t="s">
        <v>173</v>
      </c>
    </row>
    <row r="176" spans="1:15" s="9" customFormat="1" ht="409.5" customHeight="1" x14ac:dyDescent="0.25">
      <c r="A176" s="127"/>
      <c r="B176" s="177"/>
      <c r="C176" s="180"/>
      <c r="D176" s="194"/>
      <c r="E176" s="194"/>
      <c r="F176" s="194"/>
      <c r="G176" s="180"/>
      <c r="H176" s="194"/>
      <c r="I176" s="194"/>
      <c r="J176" s="194"/>
      <c r="K176" s="131"/>
      <c r="L176" s="131"/>
      <c r="M176" s="131"/>
      <c r="N176" s="131"/>
      <c r="O176" s="208"/>
    </row>
    <row r="177" spans="1:15" s="9" customFormat="1" ht="409.5" customHeight="1" x14ac:dyDescent="0.25">
      <c r="A177" s="127"/>
      <c r="B177" s="177"/>
      <c r="C177" s="180"/>
      <c r="D177" s="194"/>
      <c r="E177" s="194"/>
      <c r="F177" s="194"/>
      <c r="G177" s="180"/>
      <c r="H177" s="194"/>
      <c r="I177" s="194"/>
      <c r="J177" s="194"/>
      <c r="K177" s="131"/>
      <c r="L177" s="131"/>
      <c r="M177" s="131"/>
      <c r="N177" s="131"/>
      <c r="O177" s="208"/>
    </row>
    <row r="178" spans="1:15" s="9" customFormat="1" ht="408.75" customHeight="1" x14ac:dyDescent="0.25">
      <c r="A178" s="127"/>
      <c r="B178" s="177"/>
      <c r="C178" s="180"/>
      <c r="D178" s="194"/>
      <c r="E178" s="194"/>
      <c r="F178" s="194"/>
      <c r="G178" s="180"/>
      <c r="H178" s="194"/>
      <c r="I178" s="194"/>
      <c r="J178" s="194"/>
      <c r="K178" s="131"/>
      <c r="L178" s="131"/>
      <c r="M178" s="131"/>
      <c r="N178" s="131"/>
      <c r="O178" s="208"/>
    </row>
    <row r="179" spans="1:15" s="9" customFormat="1" ht="407.25" customHeight="1" x14ac:dyDescent="0.25">
      <c r="A179" s="127"/>
      <c r="B179" s="177"/>
      <c r="C179" s="180"/>
      <c r="D179" s="194"/>
      <c r="E179" s="194"/>
      <c r="F179" s="194"/>
      <c r="G179" s="180"/>
      <c r="H179" s="194"/>
      <c r="I179" s="194"/>
      <c r="J179" s="194"/>
      <c r="K179" s="131"/>
      <c r="L179" s="131"/>
      <c r="M179" s="131"/>
      <c r="N179" s="131"/>
      <c r="O179" s="209"/>
    </row>
    <row r="180" spans="1:15" s="9" customFormat="1" ht="409.5" customHeight="1" x14ac:dyDescent="0.25">
      <c r="A180" s="127"/>
      <c r="B180" s="177"/>
      <c r="C180" s="180"/>
      <c r="D180" s="194"/>
      <c r="E180" s="194"/>
      <c r="F180" s="194"/>
      <c r="G180" s="180"/>
      <c r="H180" s="194"/>
      <c r="I180" s="194"/>
      <c r="J180" s="194"/>
      <c r="K180" s="131"/>
      <c r="L180" s="131"/>
      <c r="M180" s="131"/>
      <c r="N180" s="131"/>
      <c r="O180" s="207" t="s">
        <v>174</v>
      </c>
    </row>
    <row r="181" spans="1:15" s="9" customFormat="1" ht="409.5" customHeight="1" x14ac:dyDescent="0.25">
      <c r="A181" s="127"/>
      <c r="B181" s="177"/>
      <c r="C181" s="180"/>
      <c r="D181" s="194"/>
      <c r="E181" s="194"/>
      <c r="F181" s="194"/>
      <c r="G181" s="180"/>
      <c r="H181" s="194"/>
      <c r="I181" s="194"/>
      <c r="J181" s="194"/>
      <c r="K181" s="131"/>
      <c r="L181" s="131"/>
      <c r="M181" s="131"/>
      <c r="N181" s="131"/>
      <c r="O181" s="208"/>
    </row>
    <row r="182" spans="1:15" s="9" customFormat="1" ht="409.5" customHeight="1" x14ac:dyDescent="0.25">
      <c r="A182" s="127"/>
      <c r="B182" s="177"/>
      <c r="C182" s="180"/>
      <c r="D182" s="194"/>
      <c r="E182" s="194"/>
      <c r="F182" s="194"/>
      <c r="G182" s="180"/>
      <c r="H182" s="194"/>
      <c r="I182" s="194"/>
      <c r="J182" s="194"/>
      <c r="K182" s="131"/>
      <c r="L182" s="131"/>
      <c r="M182" s="131"/>
      <c r="N182" s="131"/>
      <c r="O182" s="208"/>
    </row>
    <row r="183" spans="1:15" s="9" customFormat="1" ht="147" customHeight="1" x14ac:dyDescent="0.25">
      <c r="A183" s="127"/>
      <c r="B183" s="177"/>
      <c r="C183" s="180"/>
      <c r="D183" s="194"/>
      <c r="E183" s="194"/>
      <c r="F183" s="194"/>
      <c r="G183" s="180"/>
      <c r="H183" s="194"/>
      <c r="I183" s="194"/>
      <c r="J183" s="194"/>
      <c r="K183" s="131"/>
      <c r="L183" s="131"/>
      <c r="M183" s="131"/>
      <c r="N183" s="131"/>
      <c r="O183" s="208"/>
    </row>
    <row r="184" spans="1:15" s="9" customFormat="1" ht="409.5" customHeight="1" x14ac:dyDescent="0.25">
      <c r="A184" s="127"/>
      <c r="B184" s="177"/>
      <c r="C184" s="180"/>
      <c r="D184" s="194"/>
      <c r="E184" s="194"/>
      <c r="F184" s="194"/>
      <c r="G184" s="180"/>
      <c r="H184" s="194"/>
      <c r="I184" s="194"/>
      <c r="J184" s="194"/>
      <c r="K184" s="131"/>
      <c r="L184" s="131"/>
      <c r="M184" s="131"/>
      <c r="N184" s="131"/>
      <c r="O184" s="207" t="s">
        <v>175</v>
      </c>
    </row>
    <row r="185" spans="1:15" s="9" customFormat="1" ht="409.5" customHeight="1" x14ac:dyDescent="0.25">
      <c r="A185" s="127"/>
      <c r="B185" s="177"/>
      <c r="C185" s="180"/>
      <c r="D185" s="194"/>
      <c r="E185" s="194"/>
      <c r="F185" s="194"/>
      <c r="G185" s="180"/>
      <c r="H185" s="194"/>
      <c r="I185" s="194"/>
      <c r="J185" s="194"/>
      <c r="K185" s="131"/>
      <c r="L185" s="131"/>
      <c r="M185" s="131"/>
      <c r="N185" s="131"/>
      <c r="O185" s="208"/>
    </row>
    <row r="186" spans="1:15" s="9" customFormat="1" ht="409.5" customHeight="1" x14ac:dyDescent="0.25">
      <c r="A186" s="127"/>
      <c r="B186" s="177"/>
      <c r="C186" s="180"/>
      <c r="D186" s="194"/>
      <c r="E186" s="194"/>
      <c r="F186" s="194"/>
      <c r="G186" s="180"/>
      <c r="H186" s="194"/>
      <c r="I186" s="194"/>
      <c r="J186" s="194"/>
      <c r="K186" s="131"/>
      <c r="L186" s="131"/>
      <c r="M186" s="131"/>
      <c r="N186" s="131"/>
      <c r="O186" s="208"/>
    </row>
    <row r="187" spans="1:15" s="9" customFormat="1" ht="409.5" customHeight="1" x14ac:dyDescent="0.25">
      <c r="A187" s="127"/>
      <c r="B187" s="177"/>
      <c r="C187" s="180"/>
      <c r="D187" s="194"/>
      <c r="E187" s="194"/>
      <c r="F187" s="194"/>
      <c r="G187" s="180"/>
      <c r="H187" s="194"/>
      <c r="I187" s="194"/>
      <c r="J187" s="194"/>
      <c r="K187" s="131"/>
      <c r="L187" s="131"/>
      <c r="M187" s="131"/>
      <c r="N187" s="131"/>
      <c r="O187" s="208"/>
    </row>
    <row r="188" spans="1:15" s="9" customFormat="1" ht="243.75" customHeight="1" x14ac:dyDescent="0.25">
      <c r="A188" s="127"/>
      <c r="B188" s="177"/>
      <c r="C188" s="180"/>
      <c r="D188" s="194"/>
      <c r="E188" s="194"/>
      <c r="F188" s="194"/>
      <c r="G188" s="180"/>
      <c r="H188" s="194"/>
      <c r="I188" s="194"/>
      <c r="J188" s="194"/>
      <c r="K188" s="131"/>
      <c r="L188" s="131"/>
      <c r="M188" s="131"/>
      <c r="N188" s="131"/>
      <c r="O188" s="208"/>
    </row>
    <row r="189" spans="1:15" s="4" customFormat="1" ht="241.5" customHeight="1" x14ac:dyDescent="0.25">
      <c r="A189" s="126">
        <v>12</v>
      </c>
      <c r="B189" s="31" t="s">
        <v>90</v>
      </c>
      <c r="C189" s="71">
        <f>C190</f>
        <v>167155.6</v>
      </c>
      <c r="D189" s="71">
        <f t="shared" ref="D189:J189" si="86">D190</f>
        <v>0</v>
      </c>
      <c r="E189" s="71">
        <f t="shared" si="86"/>
        <v>167155.6</v>
      </c>
      <c r="F189" s="71">
        <f t="shared" si="86"/>
        <v>0</v>
      </c>
      <c r="G189" s="71">
        <f t="shared" si="86"/>
        <v>167155.6</v>
      </c>
      <c r="H189" s="71">
        <f t="shared" si="86"/>
        <v>0</v>
      </c>
      <c r="I189" s="71">
        <f t="shared" si="86"/>
        <v>167155.6</v>
      </c>
      <c r="J189" s="71">
        <f t="shared" si="86"/>
        <v>0</v>
      </c>
      <c r="K189" s="71">
        <f>G189/C189*100</f>
        <v>100</v>
      </c>
      <c r="L189" s="71">
        <v>0</v>
      </c>
      <c r="M189" s="71">
        <f t="shared" si="84"/>
        <v>100</v>
      </c>
      <c r="N189" s="71">
        <v>0</v>
      </c>
      <c r="O189" s="37"/>
    </row>
    <row r="190" spans="1:15" s="5" customFormat="1" ht="398.25" customHeight="1" x14ac:dyDescent="0.25">
      <c r="A190" s="127"/>
      <c r="B190" s="32" t="s">
        <v>91</v>
      </c>
      <c r="C190" s="118">
        <f>C191+C193</f>
        <v>167155.6</v>
      </c>
      <c r="D190" s="118">
        <f t="shared" ref="D190:J190" si="87">D191+D193</f>
        <v>0</v>
      </c>
      <c r="E190" s="118">
        <f t="shared" si="87"/>
        <v>167155.6</v>
      </c>
      <c r="F190" s="118">
        <f t="shared" si="87"/>
        <v>0</v>
      </c>
      <c r="G190" s="118">
        <f t="shared" si="87"/>
        <v>167155.6</v>
      </c>
      <c r="H190" s="118">
        <f t="shared" si="87"/>
        <v>0</v>
      </c>
      <c r="I190" s="118">
        <f t="shared" si="87"/>
        <v>167155.6</v>
      </c>
      <c r="J190" s="118">
        <f t="shared" si="87"/>
        <v>0</v>
      </c>
      <c r="K190" s="118">
        <f t="shared" ref="K190:K191" si="88">G190/C190*100</f>
        <v>100</v>
      </c>
      <c r="L190" s="118">
        <v>0</v>
      </c>
      <c r="M190" s="118">
        <f t="shared" si="84"/>
        <v>100</v>
      </c>
      <c r="N190" s="118">
        <v>0</v>
      </c>
      <c r="O190" s="108"/>
    </row>
    <row r="191" spans="1:15" s="9" customFormat="1" ht="408.75" customHeight="1" x14ac:dyDescent="0.25">
      <c r="A191" s="127"/>
      <c r="B191" s="176" t="s">
        <v>92</v>
      </c>
      <c r="C191" s="179">
        <f>D191+E191+F191</f>
        <v>11600</v>
      </c>
      <c r="D191" s="193">
        <v>0</v>
      </c>
      <c r="E191" s="193">
        <v>11600</v>
      </c>
      <c r="F191" s="193">
        <v>0</v>
      </c>
      <c r="G191" s="179">
        <f>H191+I191+J191</f>
        <v>11600</v>
      </c>
      <c r="H191" s="193">
        <v>0</v>
      </c>
      <c r="I191" s="193">
        <v>11600</v>
      </c>
      <c r="J191" s="193">
        <v>0</v>
      </c>
      <c r="K191" s="130">
        <f t="shared" si="88"/>
        <v>100</v>
      </c>
      <c r="L191" s="130">
        <v>0</v>
      </c>
      <c r="M191" s="130">
        <f t="shared" si="84"/>
        <v>100</v>
      </c>
      <c r="N191" s="130">
        <v>0</v>
      </c>
      <c r="O191" s="207" t="s">
        <v>93</v>
      </c>
    </row>
    <row r="192" spans="1:15" s="9" customFormat="1" ht="132.75" customHeight="1" x14ac:dyDescent="0.25">
      <c r="A192" s="127"/>
      <c r="B192" s="178"/>
      <c r="C192" s="181"/>
      <c r="D192" s="198"/>
      <c r="E192" s="198"/>
      <c r="F192" s="198"/>
      <c r="G192" s="181"/>
      <c r="H192" s="198"/>
      <c r="I192" s="198"/>
      <c r="J192" s="198"/>
      <c r="K192" s="141"/>
      <c r="L192" s="141"/>
      <c r="M192" s="141"/>
      <c r="N192" s="141"/>
      <c r="O192" s="209"/>
    </row>
    <row r="193" spans="1:15" s="9" customFormat="1" ht="324" customHeight="1" x14ac:dyDescent="0.25">
      <c r="A193" s="192"/>
      <c r="B193" s="84" t="s">
        <v>94</v>
      </c>
      <c r="C193" s="114">
        <f>D193+E193+F193</f>
        <v>155555.6</v>
      </c>
      <c r="D193" s="115">
        <v>0</v>
      </c>
      <c r="E193" s="115">
        <v>155555.6</v>
      </c>
      <c r="F193" s="115">
        <v>0</v>
      </c>
      <c r="G193" s="114">
        <f>H193+I193+J193</f>
        <v>155555.6</v>
      </c>
      <c r="H193" s="115">
        <v>0</v>
      </c>
      <c r="I193" s="115">
        <v>155555.6</v>
      </c>
      <c r="J193" s="115">
        <v>0</v>
      </c>
      <c r="K193" s="112">
        <f>G193/C193*100</f>
        <v>100</v>
      </c>
      <c r="L193" s="112">
        <v>0</v>
      </c>
      <c r="M193" s="112">
        <f t="shared" si="84"/>
        <v>100</v>
      </c>
      <c r="N193" s="112">
        <v>0</v>
      </c>
      <c r="O193" s="109" t="s">
        <v>135</v>
      </c>
    </row>
    <row r="194" spans="1:15" s="10" customFormat="1" ht="135.75" customHeight="1" x14ac:dyDescent="0.25">
      <c r="A194" s="39"/>
      <c r="B194" s="40" t="s">
        <v>25</v>
      </c>
      <c r="C194" s="72">
        <f t="shared" ref="C194:J194" si="89">C11+C17+C58+C67+C74+C91+C109+C117+C131+C152+C168+C189</f>
        <v>3241643.9</v>
      </c>
      <c r="D194" s="72">
        <f t="shared" si="89"/>
        <v>175514.8</v>
      </c>
      <c r="E194" s="72">
        <f t="shared" si="89"/>
        <v>3002710.2</v>
      </c>
      <c r="F194" s="72">
        <f t="shared" si="89"/>
        <v>63418.900000000009</v>
      </c>
      <c r="G194" s="72">
        <f t="shared" si="89"/>
        <v>3171503.9700000007</v>
      </c>
      <c r="H194" s="72">
        <f t="shared" si="89"/>
        <v>173316.24900000001</v>
      </c>
      <c r="I194" s="72">
        <f t="shared" si="89"/>
        <v>2939511.54</v>
      </c>
      <c r="J194" s="72">
        <f t="shared" si="89"/>
        <v>58676.180999999997</v>
      </c>
      <c r="K194" s="73">
        <f>G194/C194*100</f>
        <v>97.836285163833097</v>
      </c>
      <c r="L194" s="73">
        <f>H194/D194*100</f>
        <v>98.747370022357103</v>
      </c>
      <c r="M194" s="73">
        <f t="shared" si="84"/>
        <v>97.895279404585892</v>
      </c>
      <c r="N194" s="73">
        <f>J194/F194*100</f>
        <v>92.521600027751958</v>
      </c>
      <c r="O194" s="47"/>
    </row>
    <row r="195" spans="1:15" s="11" customFormat="1" ht="105.75" customHeight="1" x14ac:dyDescent="0.25">
      <c r="A195" s="210"/>
      <c r="B195" s="211"/>
      <c r="C195" s="211"/>
      <c r="D195" s="211"/>
      <c r="E195" s="211"/>
      <c r="F195" s="211"/>
      <c r="G195" s="211"/>
      <c r="H195" s="211"/>
      <c r="I195" s="211"/>
      <c r="J195" s="211"/>
      <c r="K195" s="211"/>
      <c r="L195" s="211"/>
      <c r="M195" s="211"/>
      <c r="N195" s="211"/>
      <c r="O195" s="211"/>
    </row>
    <row r="196" spans="1:15" s="7" customFormat="1" ht="95.25" customHeight="1" x14ac:dyDescent="0.25">
      <c r="A196" s="124" t="s">
        <v>26</v>
      </c>
      <c r="B196" s="124"/>
      <c r="C196" s="124"/>
      <c r="D196" s="124"/>
      <c r="E196" s="124"/>
      <c r="F196" s="124"/>
      <c r="G196" s="124"/>
      <c r="H196" s="124"/>
      <c r="I196" s="124"/>
      <c r="J196" s="124"/>
      <c r="K196" s="124"/>
      <c r="L196" s="124"/>
      <c r="M196" s="124"/>
      <c r="N196" s="124"/>
      <c r="O196" s="125"/>
    </row>
    <row r="197" spans="1:15" s="7" customFormat="1" ht="46.5" customHeight="1" x14ac:dyDescent="0.25">
      <c r="A197" s="79"/>
      <c r="B197" s="81"/>
      <c r="C197" s="89"/>
      <c r="D197" s="99"/>
      <c r="E197" s="99"/>
      <c r="F197" s="99"/>
      <c r="G197" s="89"/>
      <c r="H197" s="99"/>
      <c r="I197" s="99"/>
      <c r="J197" s="99"/>
      <c r="K197" s="89"/>
      <c r="L197" s="89"/>
      <c r="M197" s="89"/>
      <c r="N197" s="89"/>
      <c r="O197" s="105"/>
    </row>
    <row r="198" spans="1:15" s="11" customFormat="1" ht="254.25" hidden="1" customHeight="1" x14ac:dyDescent="0.25">
      <c r="A198" s="126">
        <v>2</v>
      </c>
      <c r="B198" s="42" t="s">
        <v>20</v>
      </c>
      <c r="C198" s="43">
        <f t="shared" ref="C198:J199" si="90">C199</f>
        <v>0</v>
      </c>
      <c r="D198" s="44">
        <f t="shared" si="90"/>
        <v>0</v>
      </c>
      <c r="E198" s="44">
        <f t="shared" si="90"/>
        <v>0</v>
      </c>
      <c r="F198" s="44">
        <f t="shared" si="90"/>
        <v>0</v>
      </c>
      <c r="G198" s="43">
        <f t="shared" si="90"/>
        <v>0</v>
      </c>
      <c r="H198" s="44">
        <f t="shared" si="90"/>
        <v>0</v>
      </c>
      <c r="I198" s="44">
        <f t="shared" si="90"/>
        <v>0</v>
      </c>
      <c r="J198" s="44">
        <f t="shared" si="90"/>
        <v>0</v>
      </c>
      <c r="K198" s="43" t="e">
        <f>G198/C198*100</f>
        <v>#DIV/0!</v>
      </c>
      <c r="L198" s="43">
        <v>0</v>
      </c>
      <c r="M198" s="43" t="e">
        <f t="shared" ref="M198:N201" si="91">I198/E198*100</f>
        <v>#DIV/0!</v>
      </c>
      <c r="N198" s="43" t="e">
        <f t="shared" si="91"/>
        <v>#DIV/0!</v>
      </c>
      <c r="O198" s="48"/>
    </row>
    <row r="199" spans="1:15" s="11" customFormat="1" ht="137.25" hidden="1" customHeight="1" x14ac:dyDescent="0.25">
      <c r="A199" s="127"/>
      <c r="B199" s="32" t="s">
        <v>27</v>
      </c>
      <c r="C199" s="43">
        <f t="shared" si="90"/>
        <v>0</v>
      </c>
      <c r="D199" s="100">
        <f t="shared" si="90"/>
        <v>0</v>
      </c>
      <c r="E199" s="100">
        <f t="shared" si="90"/>
        <v>0</v>
      </c>
      <c r="F199" s="100">
        <f t="shared" si="90"/>
        <v>0</v>
      </c>
      <c r="G199" s="43">
        <f t="shared" si="90"/>
        <v>0</v>
      </c>
      <c r="H199" s="100">
        <f t="shared" si="90"/>
        <v>0</v>
      </c>
      <c r="I199" s="100">
        <f t="shared" si="90"/>
        <v>0</v>
      </c>
      <c r="J199" s="100">
        <f t="shared" si="90"/>
        <v>0</v>
      </c>
      <c r="K199" s="43" t="e">
        <f>G199/C199*100</f>
        <v>#DIV/0!</v>
      </c>
      <c r="L199" s="43">
        <v>0</v>
      </c>
      <c r="M199" s="43" t="e">
        <f t="shared" si="91"/>
        <v>#DIV/0!</v>
      </c>
      <c r="N199" s="43" t="e">
        <f t="shared" si="91"/>
        <v>#DIV/0!</v>
      </c>
      <c r="O199" s="38"/>
    </row>
    <row r="200" spans="1:15" s="7" customFormat="1" ht="409.5" hidden="1" customHeight="1" x14ac:dyDescent="0.25">
      <c r="A200" s="127"/>
      <c r="B200" s="84" t="s">
        <v>28</v>
      </c>
      <c r="C200" s="87">
        <f t="shared" ref="C200:J200" si="92">C201+C203</f>
        <v>0</v>
      </c>
      <c r="D200" s="95">
        <f t="shared" si="92"/>
        <v>0</v>
      </c>
      <c r="E200" s="95">
        <f t="shared" si="92"/>
        <v>0</v>
      </c>
      <c r="F200" s="95">
        <f t="shared" si="92"/>
        <v>0</v>
      </c>
      <c r="G200" s="87">
        <f t="shared" si="92"/>
        <v>0</v>
      </c>
      <c r="H200" s="95">
        <f t="shared" si="92"/>
        <v>0</v>
      </c>
      <c r="I200" s="95">
        <f t="shared" si="92"/>
        <v>0</v>
      </c>
      <c r="J200" s="95">
        <f t="shared" si="92"/>
        <v>0</v>
      </c>
      <c r="K200" s="91" t="e">
        <f>G200/C200*100</f>
        <v>#DIV/0!</v>
      </c>
      <c r="L200" s="91">
        <v>0</v>
      </c>
      <c r="M200" s="91" t="e">
        <f t="shared" si="91"/>
        <v>#DIV/0!</v>
      </c>
      <c r="N200" s="91" t="e">
        <f t="shared" si="91"/>
        <v>#DIV/0!</v>
      </c>
      <c r="O200" s="101"/>
    </row>
    <row r="201" spans="1:15" s="7" customFormat="1" ht="409.5" hidden="1" customHeight="1" x14ac:dyDescent="0.25">
      <c r="A201" s="127"/>
      <c r="B201" s="128" t="s">
        <v>29</v>
      </c>
      <c r="C201" s="213">
        <f>D201+E201+F201</f>
        <v>0</v>
      </c>
      <c r="D201" s="215">
        <v>0</v>
      </c>
      <c r="E201" s="215">
        <v>0</v>
      </c>
      <c r="F201" s="215">
        <v>0</v>
      </c>
      <c r="G201" s="220">
        <v>0</v>
      </c>
      <c r="H201" s="215">
        <v>0</v>
      </c>
      <c r="I201" s="215">
        <v>0</v>
      </c>
      <c r="J201" s="215">
        <v>0</v>
      </c>
      <c r="K201" s="223" t="e">
        <f>G201/C201*100</f>
        <v>#DIV/0!</v>
      </c>
      <c r="L201" s="223">
        <v>0</v>
      </c>
      <c r="M201" s="223" t="e">
        <f t="shared" si="91"/>
        <v>#DIV/0!</v>
      </c>
      <c r="N201" s="223" t="e">
        <f t="shared" si="91"/>
        <v>#DIV/0!</v>
      </c>
      <c r="O201" s="170" t="s">
        <v>30</v>
      </c>
    </row>
    <row r="202" spans="1:15" s="7" customFormat="1" ht="141" hidden="1" customHeight="1" x14ac:dyDescent="0.25">
      <c r="A202" s="127"/>
      <c r="B202" s="129"/>
      <c r="C202" s="214"/>
      <c r="D202" s="216"/>
      <c r="E202" s="216"/>
      <c r="F202" s="216"/>
      <c r="G202" s="221"/>
      <c r="H202" s="216"/>
      <c r="I202" s="216"/>
      <c r="J202" s="216"/>
      <c r="K202" s="224"/>
      <c r="L202" s="224"/>
      <c r="M202" s="224"/>
      <c r="N202" s="224"/>
      <c r="O202" s="171"/>
    </row>
    <row r="203" spans="1:15" s="7" customFormat="1" ht="409.5" hidden="1" customHeight="1" x14ac:dyDescent="0.25">
      <c r="A203" s="127"/>
      <c r="B203" s="129"/>
      <c r="C203" s="217">
        <f>D203+E203+F203</f>
        <v>0</v>
      </c>
      <c r="D203" s="218">
        <v>0</v>
      </c>
      <c r="E203" s="218">
        <v>0</v>
      </c>
      <c r="F203" s="218">
        <v>0</v>
      </c>
      <c r="G203" s="219">
        <f>H203+I203+J203</f>
        <v>0</v>
      </c>
      <c r="H203" s="218">
        <v>0</v>
      </c>
      <c r="I203" s="218">
        <v>0</v>
      </c>
      <c r="J203" s="218">
        <v>0</v>
      </c>
      <c r="K203" s="222" t="e">
        <f>G203/C203*100</f>
        <v>#DIV/0!</v>
      </c>
      <c r="L203" s="222">
        <v>0</v>
      </c>
      <c r="M203" s="222" t="e">
        <f>I203/E203*100</f>
        <v>#DIV/0!</v>
      </c>
      <c r="N203" s="222" t="e">
        <f>J203/F203*100</f>
        <v>#DIV/0!</v>
      </c>
      <c r="O203" s="145" t="s">
        <v>31</v>
      </c>
    </row>
    <row r="204" spans="1:15" s="7" customFormat="1" ht="409.5" hidden="1" customHeight="1" x14ac:dyDescent="0.25">
      <c r="A204" s="127"/>
      <c r="B204" s="129"/>
      <c r="C204" s="217"/>
      <c r="D204" s="218"/>
      <c r="E204" s="218"/>
      <c r="F204" s="218"/>
      <c r="G204" s="219"/>
      <c r="H204" s="218"/>
      <c r="I204" s="218"/>
      <c r="J204" s="218"/>
      <c r="K204" s="222"/>
      <c r="L204" s="222"/>
      <c r="M204" s="222"/>
      <c r="N204" s="222"/>
      <c r="O204" s="145"/>
    </row>
    <row r="205" spans="1:15" s="7" customFormat="1" ht="94.5" hidden="1" customHeight="1" x14ac:dyDescent="0.25">
      <c r="A205" s="192"/>
      <c r="B205" s="212"/>
      <c r="C205" s="217"/>
      <c r="D205" s="218"/>
      <c r="E205" s="218"/>
      <c r="F205" s="218"/>
      <c r="G205" s="219"/>
      <c r="H205" s="218"/>
      <c r="I205" s="218"/>
      <c r="J205" s="218"/>
      <c r="K205" s="222"/>
      <c r="L205" s="222"/>
      <c r="M205" s="222"/>
      <c r="N205" s="222"/>
      <c r="O205" s="145"/>
    </row>
    <row r="206" spans="1:15" s="12" customFormat="1" ht="175.5" customHeight="1" x14ac:dyDescent="0.25">
      <c r="A206" s="126">
        <v>1</v>
      </c>
      <c r="B206" s="49" t="s">
        <v>32</v>
      </c>
      <c r="C206" s="50">
        <f t="shared" ref="C206:J206" si="93">C207+C215</f>
        <v>3578.0999999999995</v>
      </c>
      <c r="D206" s="50">
        <f t="shared" si="93"/>
        <v>2174.6</v>
      </c>
      <c r="E206" s="50">
        <f t="shared" si="93"/>
        <v>933.8</v>
      </c>
      <c r="F206" s="50">
        <f t="shared" si="93"/>
        <v>469.7</v>
      </c>
      <c r="G206" s="50">
        <f t="shared" si="93"/>
        <v>3578</v>
      </c>
      <c r="H206" s="50">
        <f t="shared" si="93"/>
        <v>2174.6</v>
      </c>
      <c r="I206" s="50">
        <f t="shared" si="93"/>
        <v>933.8</v>
      </c>
      <c r="J206" s="50">
        <f t="shared" si="93"/>
        <v>469.59999999999997</v>
      </c>
      <c r="K206" s="55">
        <f>G206/C206*100</f>
        <v>99.997205220647842</v>
      </c>
      <c r="L206" s="55">
        <f t="shared" ref="L206:N208" si="94">H206/D206*100</f>
        <v>100</v>
      </c>
      <c r="M206" s="55">
        <f t="shared" si="94"/>
        <v>100</v>
      </c>
      <c r="N206" s="55">
        <f t="shared" si="94"/>
        <v>99.978709814775385</v>
      </c>
      <c r="O206" s="56"/>
    </row>
    <row r="207" spans="1:15" s="5" customFormat="1" ht="246" customHeight="1" x14ac:dyDescent="0.25">
      <c r="A207" s="127"/>
      <c r="B207" s="32" t="s">
        <v>95</v>
      </c>
      <c r="C207" s="100">
        <f>C208</f>
        <v>3213.8999999999996</v>
      </c>
      <c r="D207" s="100">
        <f t="shared" ref="D207:J207" si="95">D208</f>
        <v>2174.6</v>
      </c>
      <c r="E207" s="100">
        <f t="shared" si="95"/>
        <v>613.29999999999995</v>
      </c>
      <c r="F207" s="100">
        <f t="shared" si="95"/>
        <v>426</v>
      </c>
      <c r="G207" s="100">
        <f t="shared" si="95"/>
        <v>3213.8</v>
      </c>
      <c r="H207" s="100">
        <f t="shared" si="95"/>
        <v>2174.6</v>
      </c>
      <c r="I207" s="100">
        <f t="shared" si="95"/>
        <v>613.29999999999995</v>
      </c>
      <c r="J207" s="100">
        <f t="shared" si="95"/>
        <v>425.9</v>
      </c>
      <c r="K207" s="100">
        <f>G207/C207*100</f>
        <v>99.996888515510761</v>
      </c>
      <c r="L207" s="100">
        <f t="shared" si="94"/>
        <v>100</v>
      </c>
      <c r="M207" s="100">
        <f t="shared" si="94"/>
        <v>100</v>
      </c>
      <c r="N207" s="100">
        <f t="shared" si="94"/>
        <v>99.97652582159624</v>
      </c>
      <c r="O207" s="38"/>
    </row>
    <row r="208" spans="1:15" s="7" customFormat="1" ht="409.5" customHeight="1" x14ac:dyDescent="0.25">
      <c r="A208" s="127"/>
      <c r="B208" s="128" t="s">
        <v>96</v>
      </c>
      <c r="C208" s="213">
        <f>C210+C212</f>
        <v>3213.8999999999996</v>
      </c>
      <c r="D208" s="213">
        <f t="shared" ref="D208:J208" si="96">D210+D212</f>
        <v>2174.6</v>
      </c>
      <c r="E208" s="213">
        <f t="shared" si="96"/>
        <v>613.29999999999995</v>
      </c>
      <c r="F208" s="213">
        <f t="shared" si="96"/>
        <v>426</v>
      </c>
      <c r="G208" s="213">
        <f t="shared" si="96"/>
        <v>3213.8</v>
      </c>
      <c r="H208" s="213">
        <f t="shared" si="96"/>
        <v>2174.6</v>
      </c>
      <c r="I208" s="213">
        <f t="shared" si="96"/>
        <v>613.29999999999995</v>
      </c>
      <c r="J208" s="213">
        <f t="shared" si="96"/>
        <v>425.9</v>
      </c>
      <c r="K208" s="222">
        <f t="shared" ref="K208" si="97">G208/C208*100</f>
        <v>99.996888515510761</v>
      </c>
      <c r="L208" s="222">
        <f t="shared" si="94"/>
        <v>100</v>
      </c>
      <c r="M208" s="222">
        <f t="shared" si="94"/>
        <v>100</v>
      </c>
      <c r="N208" s="222">
        <f t="shared" si="94"/>
        <v>99.97652582159624</v>
      </c>
      <c r="O208" s="147"/>
    </row>
    <row r="209" spans="1:15" s="7" customFormat="1" ht="276" customHeight="1" x14ac:dyDescent="0.25">
      <c r="A209" s="127"/>
      <c r="B209" s="212"/>
      <c r="C209" s="214"/>
      <c r="D209" s="214"/>
      <c r="E209" s="214"/>
      <c r="F209" s="214"/>
      <c r="G209" s="214"/>
      <c r="H209" s="214"/>
      <c r="I209" s="214"/>
      <c r="J209" s="214"/>
      <c r="K209" s="222"/>
      <c r="L209" s="222"/>
      <c r="M209" s="222"/>
      <c r="N209" s="222"/>
      <c r="O209" s="149"/>
    </row>
    <row r="210" spans="1:15" s="7" customFormat="1" ht="409.5" customHeight="1" x14ac:dyDescent="0.25">
      <c r="A210" s="127"/>
      <c r="B210" s="128" t="s">
        <v>118</v>
      </c>
      <c r="C210" s="213">
        <f>D210+E210+F210</f>
        <v>1201.5999999999999</v>
      </c>
      <c r="D210" s="215">
        <v>824.8</v>
      </c>
      <c r="E210" s="215">
        <v>232.6</v>
      </c>
      <c r="F210" s="215">
        <v>144.19999999999999</v>
      </c>
      <c r="G210" s="220">
        <f>H210+I210+J210</f>
        <v>1201.5999999999999</v>
      </c>
      <c r="H210" s="215">
        <v>824.8</v>
      </c>
      <c r="I210" s="215">
        <v>232.6</v>
      </c>
      <c r="J210" s="215">
        <v>144.19999999999999</v>
      </c>
      <c r="K210" s="222">
        <f t="shared" ref="K210:N210" si="98">G210/C210*100</f>
        <v>100</v>
      </c>
      <c r="L210" s="222">
        <f t="shared" si="98"/>
        <v>100</v>
      </c>
      <c r="M210" s="222">
        <f t="shared" si="98"/>
        <v>100</v>
      </c>
      <c r="N210" s="222">
        <f t="shared" si="98"/>
        <v>100</v>
      </c>
      <c r="O210" s="147" t="s">
        <v>97</v>
      </c>
    </row>
    <row r="211" spans="1:15" s="7" customFormat="1" ht="229.5" customHeight="1" x14ac:dyDescent="0.25">
      <c r="A211" s="127"/>
      <c r="B211" s="212"/>
      <c r="C211" s="214"/>
      <c r="D211" s="216"/>
      <c r="E211" s="216"/>
      <c r="F211" s="216"/>
      <c r="G211" s="221"/>
      <c r="H211" s="216"/>
      <c r="I211" s="216"/>
      <c r="J211" s="216"/>
      <c r="K211" s="222"/>
      <c r="L211" s="222"/>
      <c r="M211" s="222"/>
      <c r="N211" s="222"/>
      <c r="O211" s="149"/>
    </row>
    <row r="212" spans="1:15" s="7" customFormat="1" ht="409.5" customHeight="1" x14ac:dyDescent="0.25">
      <c r="A212" s="127"/>
      <c r="B212" s="128" t="s">
        <v>119</v>
      </c>
      <c r="C212" s="213">
        <f>D212+E212+F212</f>
        <v>2012.3</v>
      </c>
      <c r="D212" s="215">
        <v>1349.8</v>
      </c>
      <c r="E212" s="215">
        <v>380.7</v>
      </c>
      <c r="F212" s="215">
        <v>281.8</v>
      </c>
      <c r="G212" s="220">
        <f>H212+I212+J212</f>
        <v>2012.2</v>
      </c>
      <c r="H212" s="215">
        <v>1349.8</v>
      </c>
      <c r="I212" s="215">
        <v>380.7</v>
      </c>
      <c r="J212" s="215">
        <v>281.7</v>
      </c>
      <c r="K212" s="222">
        <f t="shared" ref="K212:N212" si="99">G212/C212*100</f>
        <v>99.995030562043439</v>
      </c>
      <c r="L212" s="222">
        <f t="shared" si="99"/>
        <v>100</v>
      </c>
      <c r="M212" s="222">
        <f t="shared" si="99"/>
        <v>100</v>
      </c>
      <c r="N212" s="222">
        <f t="shared" si="99"/>
        <v>99.964513839602546</v>
      </c>
      <c r="O212" s="147" t="s">
        <v>180</v>
      </c>
    </row>
    <row r="213" spans="1:15" s="7" customFormat="1" ht="409.5" customHeight="1" x14ac:dyDescent="0.25">
      <c r="A213" s="127"/>
      <c r="B213" s="129"/>
      <c r="C213" s="226"/>
      <c r="D213" s="227"/>
      <c r="E213" s="227"/>
      <c r="F213" s="227"/>
      <c r="G213" s="228"/>
      <c r="H213" s="227"/>
      <c r="I213" s="227"/>
      <c r="J213" s="227"/>
      <c r="K213" s="222"/>
      <c r="L213" s="222"/>
      <c r="M213" s="222"/>
      <c r="N213" s="222"/>
      <c r="O213" s="148"/>
    </row>
    <row r="214" spans="1:15" s="7" customFormat="1" ht="177" customHeight="1" x14ac:dyDescent="0.25">
      <c r="A214" s="127"/>
      <c r="B214" s="129"/>
      <c r="C214" s="226"/>
      <c r="D214" s="227"/>
      <c r="E214" s="227"/>
      <c r="F214" s="227"/>
      <c r="G214" s="228"/>
      <c r="H214" s="227"/>
      <c r="I214" s="227"/>
      <c r="J214" s="227"/>
      <c r="K214" s="222"/>
      <c r="L214" s="222"/>
      <c r="M214" s="222"/>
      <c r="N214" s="222"/>
      <c r="O214" s="148"/>
    </row>
    <row r="215" spans="1:15" s="5" customFormat="1" ht="236.25" customHeight="1" x14ac:dyDescent="0.25">
      <c r="A215" s="127"/>
      <c r="B215" s="51" t="s">
        <v>98</v>
      </c>
      <c r="C215" s="52">
        <f>C216+C219</f>
        <v>364.2</v>
      </c>
      <c r="D215" s="52">
        <f t="shared" ref="D215:J215" si="100">D216+D219</f>
        <v>0</v>
      </c>
      <c r="E215" s="52">
        <f t="shared" si="100"/>
        <v>320.5</v>
      </c>
      <c r="F215" s="52">
        <f t="shared" si="100"/>
        <v>43.7</v>
      </c>
      <c r="G215" s="52">
        <f t="shared" si="100"/>
        <v>364.2</v>
      </c>
      <c r="H215" s="52">
        <f t="shared" si="100"/>
        <v>0</v>
      </c>
      <c r="I215" s="52">
        <f t="shared" si="100"/>
        <v>320.5</v>
      </c>
      <c r="J215" s="52">
        <f t="shared" si="100"/>
        <v>43.7</v>
      </c>
      <c r="K215" s="92">
        <f t="shared" ref="K215:N224" si="101">G215/C215*100</f>
        <v>100</v>
      </c>
      <c r="L215" s="92">
        <v>0</v>
      </c>
      <c r="M215" s="92">
        <f t="shared" si="101"/>
        <v>100</v>
      </c>
      <c r="N215" s="92">
        <f t="shared" si="101"/>
        <v>100</v>
      </c>
      <c r="O215" s="106"/>
    </row>
    <row r="216" spans="1:15" s="7" customFormat="1" ht="408.75" customHeight="1" x14ac:dyDescent="0.25">
      <c r="A216" s="127"/>
      <c r="B216" s="128" t="s">
        <v>99</v>
      </c>
      <c r="C216" s="213">
        <f>C218</f>
        <v>145.69999999999999</v>
      </c>
      <c r="D216" s="213">
        <f t="shared" ref="D216:J216" si="102">D218</f>
        <v>0</v>
      </c>
      <c r="E216" s="213">
        <f t="shared" si="102"/>
        <v>128.19999999999999</v>
      </c>
      <c r="F216" s="213">
        <f t="shared" si="102"/>
        <v>17.5</v>
      </c>
      <c r="G216" s="213">
        <f t="shared" si="102"/>
        <v>145.69999999999999</v>
      </c>
      <c r="H216" s="213">
        <f t="shared" si="102"/>
        <v>0</v>
      </c>
      <c r="I216" s="213">
        <f t="shared" si="102"/>
        <v>128.19999999999999</v>
      </c>
      <c r="J216" s="213">
        <f t="shared" si="102"/>
        <v>17.5</v>
      </c>
      <c r="K216" s="223">
        <f t="shared" si="101"/>
        <v>100</v>
      </c>
      <c r="L216" s="223">
        <v>0</v>
      </c>
      <c r="M216" s="223">
        <f t="shared" si="101"/>
        <v>100</v>
      </c>
      <c r="N216" s="223">
        <f t="shared" si="101"/>
        <v>100</v>
      </c>
      <c r="O216" s="147"/>
    </row>
    <row r="217" spans="1:15" s="7" customFormat="1" ht="126" customHeight="1" x14ac:dyDescent="0.25">
      <c r="A217" s="127"/>
      <c r="B217" s="212"/>
      <c r="C217" s="214"/>
      <c r="D217" s="214"/>
      <c r="E217" s="214"/>
      <c r="F217" s="214"/>
      <c r="G217" s="214"/>
      <c r="H217" s="214"/>
      <c r="I217" s="214"/>
      <c r="J217" s="214"/>
      <c r="K217" s="224"/>
      <c r="L217" s="224"/>
      <c r="M217" s="224"/>
      <c r="N217" s="224"/>
      <c r="O217" s="149"/>
    </row>
    <row r="218" spans="1:15" s="7" customFormat="1" ht="405.75" customHeight="1" x14ac:dyDescent="0.25">
      <c r="A218" s="127"/>
      <c r="B218" s="85" t="s">
        <v>120</v>
      </c>
      <c r="C218" s="87">
        <f>D218+E218+F218</f>
        <v>145.69999999999999</v>
      </c>
      <c r="D218" s="94">
        <v>0</v>
      </c>
      <c r="E218" s="94">
        <v>128.19999999999999</v>
      </c>
      <c r="F218" s="94">
        <v>17.5</v>
      </c>
      <c r="G218" s="97">
        <f>H218+I218+J218</f>
        <v>145.69999999999999</v>
      </c>
      <c r="H218" s="94">
        <v>0</v>
      </c>
      <c r="I218" s="94">
        <v>128.19999999999999</v>
      </c>
      <c r="J218" s="94">
        <v>17.5</v>
      </c>
      <c r="K218" s="91">
        <f t="shared" si="101"/>
        <v>100</v>
      </c>
      <c r="L218" s="91">
        <v>0</v>
      </c>
      <c r="M218" s="91">
        <f t="shared" si="101"/>
        <v>100</v>
      </c>
      <c r="N218" s="91">
        <f t="shared" si="101"/>
        <v>100</v>
      </c>
      <c r="O218" s="101" t="s">
        <v>116</v>
      </c>
    </row>
    <row r="219" spans="1:15" s="7" customFormat="1" ht="408.75" customHeight="1" x14ac:dyDescent="0.25">
      <c r="A219" s="127"/>
      <c r="B219" s="128" t="s">
        <v>100</v>
      </c>
      <c r="C219" s="213">
        <f>C221</f>
        <v>218.5</v>
      </c>
      <c r="D219" s="213">
        <f t="shared" ref="D219:J219" si="103">D221</f>
        <v>0</v>
      </c>
      <c r="E219" s="213">
        <f t="shared" si="103"/>
        <v>192.3</v>
      </c>
      <c r="F219" s="213">
        <f t="shared" si="103"/>
        <v>26.2</v>
      </c>
      <c r="G219" s="213">
        <f t="shared" si="103"/>
        <v>218.5</v>
      </c>
      <c r="H219" s="213">
        <f t="shared" si="103"/>
        <v>0</v>
      </c>
      <c r="I219" s="213">
        <f t="shared" si="103"/>
        <v>192.3</v>
      </c>
      <c r="J219" s="213">
        <f t="shared" si="103"/>
        <v>26.2</v>
      </c>
      <c r="K219" s="223">
        <f t="shared" si="101"/>
        <v>100</v>
      </c>
      <c r="L219" s="223">
        <v>0</v>
      </c>
      <c r="M219" s="223">
        <f t="shared" si="101"/>
        <v>100</v>
      </c>
      <c r="N219" s="223">
        <f t="shared" si="101"/>
        <v>100</v>
      </c>
      <c r="O219" s="147"/>
    </row>
    <row r="220" spans="1:15" s="7" customFormat="1" ht="204" customHeight="1" x14ac:dyDescent="0.25">
      <c r="A220" s="127"/>
      <c r="B220" s="212"/>
      <c r="C220" s="214"/>
      <c r="D220" s="214"/>
      <c r="E220" s="214"/>
      <c r="F220" s="214"/>
      <c r="G220" s="214"/>
      <c r="H220" s="214"/>
      <c r="I220" s="214"/>
      <c r="J220" s="214"/>
      <c r="K220" s="224"/>
      <c r="L220" s="224"/>
      <c r="M220" s="224"/>
      <c r="N220" s="224"/>
      <c r="O220" s="149"/>
    </row>
    <row r="221" spans="1:15" s="7" customFormat="1" ht="330.75" customHeight="1" x14ac:dyDescent="0.25">
      <c r="A221" s="192"/>
      <c r="B221" s="85" t="s">
        <v>120</v>
      </c>
      <c r="C221" s="87">
        <f>D221+E221+F221</f>
        <v>218.5</v>
      </c>
      <c r="D221" s="94">
        <v>0</v>
      </c>
      <c r="E221" s="94">
        <v>192.3</v>
      </c>
      <c r="F221" s="94">
        <v>26.2</v>
      </c>
      <c r="G221" s="97">
        <f>H221+I221+J221</f>
        <v>218.5</v>
      </c>
      <c r="H221" s="94">
        <v>0</v>
      </c>
      <c r="I221" s="94">
        <v>192.3</v>
      </c>
      <c r="J221" s="94">
        <v>26.2</v>
      </c>
      <c r="K221" s="91">
        <f t="shared" ref="K221:N224" si="104">G221/C221*100</f>
        <v>100</v>
      </c>
      <c r="L221" s="91">
        <v>0</v>
      </c>
      <c r="M221" s="91">
        <f t="shared" si="104"/>
        <v>100</v>
      </c>
      <c r="N221" s="91">
        <f t="shared" si="104"/>
        <v>100</v>
      </c>
      <c r="O221" s="101" t="s">
        <v>115</v>
      </c>
    </row>
    <row r="222" spans="1:15" s="12" customFormat="1" ht="255.75" customHeight="1" x14ac:dyDescent="0.25">
      <c r="A222" s="126">
        <v>2</v>
      </c>
      <c r="B222" s="53" t="s">
        <v>101</v>
      </c>
      <c r="C222" s="54">
        <f>C223</f>
        <v>2604</v>
      </c>
      <c r="D222" s="54">
        <f t="shared" ref="D222:J223" si="105">D223</f>
        <v>1060.8</v>
      </c>
      <c r="E222" s="54">
        <f t="shared" si="105"/>
        <v>44.2</v>
      </c>
      <c r="F222" s="54">
        <f t="shared" si="105"/>
        <v>1499</v>
      </c>
      <c r="G222" s="54">
        <f t="shared" si="105"/>
        <v>2603.9</v>
      </c>
      <c r="H222" s="54">
        <f t="shared" si="105"/>
        <v>1060.7</v>
      </c>
      <c r="I222" s="54">
        <f t="shared" si="105"/>
        <v>44.2</v>
      </c>
      <c r="J222" s="54">
        <f t="shared" si="105"/>
        <v>1499</v>
      </c>
      <c r="K222" s="55">
        <f t="shared" si="101"/>
        <v>99.99615975422428</v>
      </c>
      <c r="L222" s="55">
        <f t="shared" si="104"/>
        <v>99.990573152337873</v>
      </c>
      <c r="M222" s="55">
        <f t="shared" si="104"/>
        <v>100</v>
      </c>
      <c r="N222" s="55">
        <f t="shared" si="104"/>
        <v>100</v>
      </c>
      <c r="O222" s="57"/>
    </row>
    <row r="223" spans="1:15" s="5" customFormat="1" ht="236.25" customHeight="1" x14ac:dyDescent="0.25">
      <c r="A223" s="127"/>
      <c r="B223" s="51" t="s">
        <v>102</v>
      </c>
      <c r="C223" s="52">
        <f>C224</f>
        <v>2604</v>
      </c>
      <c r="D223" s="52">
        <f t="shared" si="105"/>
        <v>1060.8</v>
      </c>
      <c r="E223" s="52">
        <f t="shared" si="105"/>
        <v>44.2</v>
      </c>
      <c r="F223" s="52">
        <f t="shared" si="105"/>
        <v>1499</v>
      </c>
      <c r="G223" s="52">
        <f t="shared" si="105"/>
        <v>2603.9</v>
      </c>
      <c r="H223" s="52">
        <f t="shared" si="105"/>
        <v>1060.7</v>
      </c>
      <c r="I223" s="52">
        <f t="shared" si="105"/>
        <v>44.2</v>
      </c>
      <c r="J223" s="52">
        <f t="shared" si="105"/>
        <v>1499</v>
      </c>
      <c r="K223" s="92">
        <f t="shared" si="101"/>
        <v>99.99615975422428</v>
      </c>
      <c r="L223" s="92">
        <f t="shared" si="104"/>
        <v>99.990573152337873</v>
      </c>
      <c r="M223" s="92">
        <f t="shared" si="104"/>
        <v>100</v>
      </c>
      <c r="N223" s="92">
        <f t="shared" si="104"/>
        <v>100</v>
      </c>
      <c r="O223" s="106"/>
    </row>
    <row r="224" spans="1:15" s="7" customFormat="1" ht="131.25" customHeight="1" x14ac:dyDescent="0.25">
      <c r="A224" s="127"/>
      <c r="B224" s="225" t="s">
        <v>103</v>
      </c>
      <c r="C224" s="217">
        <f>C226</f>
        <v>2604</v>
      </c>
      <c r="D224" s="217">
        <f t="shared" ref="D224:J224" si="106">D226</f>
        <v>1060.8</v>
      </c>
      <c r="E224" s="217">
        <f t="shared" si="106"/>
        <v>44.2</v>
      </c>
      <c r="F224" s="217">
        <f t="shared" si="106"/>
        <v>1499</v>
      </c>
      <c r="G224" s="217">
        <f t="shared" si="106"/>
        <v>2603.9</v>
      </c>
      <c r="H224" s="217">
        <f t="shared" si="106"/>
        <v>1060.7</v>
      </c>
      <c r="I224" s="217">
        <f t="shared" si="106"/>
        <v>44.2</v>
      </c>
      <c r="J224" s="217">
        <f t="shared" si="106"/>
        <v>1499</v>
      </c>
      <c r="K224" s="222">
        <f t="shared" si="101"/>
        <v>99.99615975422428</v>
      </c>
      <c r="L224" s="222">
        <f t="shared" si="104"/>
        <v>99.990573152337873</v>
      </c>
      <c r="M224" s="222">
        <f t="shared" si="104"/>
        <v>100</v>
      </c>
      <c r="N224" s="222">
        <f t="shared" si="104"/>
        <v>100</v>
      </c>
      <c r="O224" s="145"/>
    </row>
    <row r="225" spans="1:15" s="7" customFormat="1" ht="408.75" customHeight="1" x14ac:dyDescent="0.25">
      <c r="A225" s="127"/>
      <c r="B225" s="225"/>
      <c r="C225" s="217"/>
      <c r="D225" s="217"/>
      <c r="E225" s="217"/>
      <c r="F225" s="217"/>
      <c r="G225" s="217"/>
      <c r="H225" s="217"/>
      <c r="I225" s="217"/>
      <c r="J225" s="217"/>
      <c r="K225" s="222"/>
      <c r="L225" s="222"/>
      <c r="M225" s="222"/>
      <c r="N225" s="222"/>
      <c r="O225" s="145"/>
    </row>
    <row r="226" spans="1:15" s="7" customFormat="1" ht="409.5" customHeight="1" x14ac:dyDescent="0.25">
      <c r="A226" s="127"/>
      <c r="B226" s="128" t="s">
        <v>121</v>
      </c>
      <c r="C226" s="213">
        <f>D226+E226+F226</f>
        <v>2604</v>
      </c>
      <c r="D226" s="215">
        <v>1060.8</v>
      </c>
      <c r="E226" s="215">
        <v>44.2</v>
      </c>
      <c r="F226" s="215">
        <v>1499</v>
      </c>
      <c r="G226" s="220">
        <f>H226+I226+J226</f>
        <v>2603.9</v>
      </c>
      <c r="H226" s="215">
        <v>1060.7</v>
      </c>
      <c r="I226" s="215">
        <v>44.2</v>
      </c>
      <c r="J226" s="215">
        <v>1499</v>
      </c>
      <c r="K226" s="223">
        <f>G226/C226*100</f>
        <v>99.99615975422428</v>
      </c>
      <c r="L226" s="223">
        <f t="shared" ref="L226:N228" si="107">H226/D226*100</f>
        <v>99.990573152337873</v>
      </c>
      <c r="M226" s="223">
        <f t="shared" si="107"/>
        <v>100</v>
      </c>
      <c r="N226" s="223">
        <f t="shared" si="107"/>
        <v>100</v>
      </c>
      <c r="O226" s="250" t="s">
        <v>138</v>
      </c>
    </row>
    <row r="227" spans="1:15" s="7" customFormat="1" ht="147" customHeight="1" x14ac:dyDescent="0.25">
      <c r="A227" s="192"/>
      <c r="B227" s="212"/>
      <c r="C227" s="214"/>
      <c r="D227" s="216"/>
      <c r="E227" s="216"/>
      <c r="F227" s="216"/>
      <c r="G227" s="221"/>
      <c r="H227" s="216"/>
      <c r="I227" s="216"/>
      <c r="J227" s="216"/>
      <c r="K227" s="224"/>
      <c r="L227" s="224"/>
      <c r="M227" s="224"/>
      <c r="N227" s="224"/>
      <c r="O227" s="251"/>
    </row>
    <row r="228" spans="1:15" s="12" customFormat="1" ht="251.25" customHeight="1" x14ac:dyDescent="0.25">
      <c r="A228" s="126">
        <v>3</v>
      </c>
      <c r="B228" s="49" t="s">
        <v>34</v>
      </c>
      <c r="C228" s="50">
        <f>C229</f>
        <v>2000</v>
      </c>
      <c r="D228" s="50">
        <f t="shared" ref="D228:J229" si="108">D229</f>
        <v>0</v>
      </c>
      <c r="E228" s="50">
        <f t="shared" si="108"/>
        <v>2000</v>
      </c>
      <c r="F228" s="50">
        <f t="shared" si="108"/>
        <v>0</v>
      </c>
      <c r="G228" s="50">
        <f t="shared" si="108"/>
        <v>2000</v>
      </c>
      <c r="H228" s="50">
        <f t="shared" si="108"/>
        <v>0</v>
      </c>
      <c r="I228" s="50">
        <f t="shared" si="108"/>
        <v>2000</v>
      </c>
      <c r="J228" s="50">
        <f t="shared" si="108"/>
        <v>0</v>
      </c>
      <c r="K228" s="55">
        <f>G228/C228*100</f>
        <v>100</v>
      </c>
      <c r="L228" s="55">
        <v>0</v>
      </c>
      <c r="M228" s="55">
        <f t="shared" si="107"/>
        <v>100</v>
      </c>
      <c r="N228" s="55">
        <v>0</v>
      </c>
      <c r="O228" s="58"/>
    </row>
    <row r="229" spans="1:15" s="5" customFormat="1" ht="408.75" customHeight="1" x14ac:dyDescent="0.25">
      <c r="A229" s="127"/>
      <c r="B229" s="32" t="s">
        <v>88</v>
      </c>
      <c r="C229" s="100">
        <f>C230</f>
        <v>2000</v>
      </c>
      <c r="D229" s="100">
        <f t="shared" si="108"/>
        <v>0</v>
      </c>
      <c r="E229" s="100">
        <f t="shared" si="108"/>
        <v>2000</v>
      </c>
      <c r="F229" s="100">
        <f t="shared" si="108"/>
        <v>0</v>
      </c>
      <c r="G229" s="100">
        <f t="shared" si="108"/>
        <v>2000</v>
      </c>
      <c r="H229" s="100">
        <f t="shared" si="108"/>
        <v>0</v>
      </c>
      <c r="I229" s="100">
        <f t="shared" si="108"/>
        <v>2000</v>
      </c>
      <c r="J229" s="100">
        <f t="shared" si="108"/>
        <v>0</v>
      </c>
      <c r="K229" s="100">
        <f>G229/C229*100</f>
        <v>100</v>
      </c>
      <c r="L229" s="100">
        <v>0</v>
      </c>
      <c r="M229" s="100">
        <f>I229/E229*100</f>
        <v>100</v>
      </c>
      <c r="N229" s="100">
        <v>0</v>
      </c>
      <c r="O229" s="38"/>
    </row>
    <row r="230" spans="1:15" s="1" customFormat="1" ht="408.75" customHeight="1" x14ac:dyDescent="0.25">
      <c r="A230" s="127"/>
      <c r="B230" s="229" t="s">
        <v>35</v>
      </c>
      <c r="C230" s="223">
        <f>C232+C234+C233</f>
        <v>2000</v>
      </c>
      <c r="D230" s="223">
        <f t="shared" ref="D230:J230" si="109">D232+D234+D233</f>
        <v>0</v>
      </c>
      <c r="E230" s="223">
        <f t="shared" si="109"/>
        <v>2000</v>
      </c>
      <c r="F230" s="223">
        <f t="shared" si="109"/>
        <v>0</v>
      </c>
      <c r="G230" s="223">
        <f t="shared" si="109"/>
        <v>2000</v>
      </c>
      <c r="H230" s="223">
        <f t="shared" si="109"/>
        <v>0</v>
      </c>
      <c r="I230" s="223">
        <f t="shared" si="109"/>
        <v>2000</v>
      </c>
      <c r="J230" s="223">
        <f t="shared" si="109"/>
        <v>0</v>
      </c>
      <c r="K230" s="223">
        <f t="shared" ref="K230" si="110">G230/C230*100</f>
        <v>100</v>
      </c>
      <c r="L230" s="223">
        <v>0</v>
      </c>
      <c r="M230" s="223">
        <f t="shared" ref="M230" si="111">I230/E230*100</f>
        <v>100</v>
      </c>
      <c r="N230" s="223">
        <v>0</v>
      </c>
      <c r="O230" s="147"/>
    </row>
    <row r="231" spans="1:15" s="1" customFormat="1" ht="198" customHeight="1" x14ac:dyDescent="0.25">
      <c r="A231" s="127"/>
      <c r="B231" s="234"/>
      <c r="C231" s="224"/>
      <c r="D231" s="224"/>
      <c r="E231" s="224"/>
      <c r="F231" s="224"/>
      <c r="G231" s="224"/>
      <c r="H231" s="224"/>
      <c r="I231" s="224"/>
      <c r="J231" s="224"/>
      <c r="K231" s="224"/>
      <c r="L231" s="224"/>
      <c r="M231" s="224"/>
      <c r="N231" s="224"/>
      <c r="O231" s="149"/>
    </row>
    <row r="232" spans="1:15" s="1" customFormat="1" ht="312.75" customHeight="1" x14ac:dyDescent="0.25">
      <c r="A232" s="127"/>
      <c r="B232" s="86" t="s">
        <v>122</v>
      </c>
      <c r="C232" s="88">
        <f>D232+E232+F232</f>
        <v>400</v>
      </c>
      <c r="D232" s="93">
        <v>0</v>
      </c>
      <c r="E232" s="93">
        <v>400</v>
      </c>
      <c r="F232" s="93">
        <v>0</v>
      </c>
      <c r="G232" s="88">
        <f>H232+I232+J232</f>
        <v>400</v>
      </c>
      <c r="H232" s="93">
        <v>0</v>
      </c>
      <c r="I232" s="93">
        <v>400</v>
      </c>
      <c r="J232" s="93">
        <v>0</v>
      </c>
      <c r="K232" s="88">
        <f>G232/C232*100</f>
        <v>100</v>
      </c>
      <c r="L232" s="88">
        <v>0</v>
      </c>
      <c r="M232" s="88">
        <f t="shared" ref="M232:M234" si="112">I232/E232*100</f>
        <v>100</v>
      </c>
      <c r="N232" s="88">
        <v>0</v>
      </c>
      <c r="O232" s="102" t="s">
        <v>141</v>
      </c>
    </row>
    <row r="233" spans="1:15" s="1" customFormat="1" ht="236.25" customHeight="1" x14ac:dyDescent="0.25">
      <c r="A233" s="127"/>
      <c r="B233" s="86" t="s">
        <v>123</v>
      </c>
      <c r="C233" s="88">
        <f>D233+E233+F233</f>
        <v>600</v>
      </c>
      <c r="D233" s="93">
        <v>0</v>
      </c>
      <c r="E233" s="93">
        <v>600</v>
      </c>
      <c r="F233" s="93">
        <v>0</v>
      </c>
      <c r="G233" s="88">
        <f>H233+I233+J233</f>
        <v>600</v>
      </c>
      <c r="H233" s="93">
        <v>0</v>
      </c>
      <c r="I233" s="93">
        <v>600</v>
      </c>
      <c r="J233" s="93">
        <v>0</v>
      </c>
      <c r="K233" s="88">
        <f>G233/C233*100</f>
        <v>100</v>
      </c>
      <c r="L233" s="88">
        <v>0</v>
      </c>
      <c r="M233" s="88">
        <f t="shared" si="112"/>
        <v>100</v>
      </c>
      <c r="N233" s="88">
        <v>0</v>
      </c>
      <c r="O233" s="102" t="s">
        <v>136</v>
      </c>
    </row>
    <row r="234" spans="1:15" s="7" customFormat="1" ht="408.75" customHeight="1" x14ac:dyDescent="0.25">
      <c r="A234" s="127"/>
      <c r="B234" s="229" t="s">
        <v>119</v>
      </c>
      <c r="C234" s="223">
        <f>D234+E234+F234</f>
        <v>1000</v>
      </c>
      <c r="D234" s="232">
        <v>0</v>
      </c>
      <c r="E234" s="232">
        <v>1000</v>
      </c>
      <c r="F234" s="232">
        <v>0</v>
      </c>
      <c r="G234" s="223">
        <f>H234+I234+J234</f>
        <v>1000</v>
      </c>
      <c r="H234" s="232">
        <v>0</v>
      </c>
      <c r="I234" s="232">
        <v>1000</v>
      </c>
      <c r="J234" s="232">
        <v>0</v>
      </c>
      <c r="K234" s="223">
        <f>G234/C234*100</f>
        <v>100</v>
      </c>
      <c r="L234" s="223">
        <v>0</v>
      </c>
      <c r="M234" s="223">
        <f t="shared" si="112"/>
        <v>100</v>
      </c>
      <c r="N234" s="223">
        <v>0</v>
      </c>
      <c r="O234" s="147" t="s">
        <v>124</v>
      </c>
    </row>
    <row r="235" spans="1:15" s="7" customFormat="1" ht="108.75" customHeight="1" x14ac:dyDescent="0.25">
      <c r="A235" s="127"/>
      <c r="B235" s="230"/>
      <c r="C235" s="231"/>
      <c r="D235" s="233"/>
      <c r="E235" s="233"/>
      <c r="F235" s="233"/>
      <c r="G235" s="231"/>
      <c r="H235" s="233"/>
      <c r="I235" s="233"/>
      <c r="J235" s="233"/>
      <c r="K235" s="231"/>
      <c r="L235" s="231"/>
      <c r="M235" s="231"/>
      <c r="N235" s="231"/>
      <c r="O235" s="148"/>
    </row>
    <row r="236" spans="1:15" s="12" customFormat="1" ht="228" customHeight="1" x14ac:dyDescent="0.25">
      <c r="A236" s="235">
        <v>4</v>
      </c>
      <c r="B236" s="49" t="s">
        <v>36</v>
      </c>
      <c r="C236" s="50">
        <f t="shared" ref="C236:J236" si="113">C237+C260</f>
        <v>143145.30000000002</v>
      </c>
      <c r="D236" s="50">
        <f t="shared" si="113"/>
        <v>140.6</v>
      </c>
      <c r="E236" s="50">
        <f t="shared" si="113"/>
        <v>135373.70000000001</v>
      </c>
      <c r="F236" s="50">
        <f t="shared" si="113"/>
        <v>7631</v>
      </c>
      <c r="G236" s="50">
        <f t="shared" si="113"/>
        <v>86429.599999999991</v>
      </c>
      <c r="H236" s="50">
        <f t="shared" si="113"/>
        <v>140.5</v>
      </c>
      <c r="I236" s="50">
        <f t="shared" si="113"/>
        <v>81494.099999999991</v>
      </c>
      <c r="J236" s="50">
        <f t="shared" si="113"/>
        <v>4795</v>
      </c>
      <c r="K236" s="55">
        <f>G236/C236*100</f>
        <v>60.378929660980816</v>
      </c>
      <c r="L236" s="55">
        <f t="shared" ref="L236:N236" si="114">H236/D236*100</f>
        <v>99.928876244665716</v>
      </c>
      <c r="M236" s="55">
        <f t="shared" si="114"/>
        <v>60.199359255158114</v>
      </c>
      <c r="N236" s="55">
        <f t="shared" si="114"/>
        <v>62.835801336653127</v>
      </c>
      <c r="O236" s="58"/>
    </row>
    <row r="237" spans="1:15" s="5" customFormat="1" ht="240" customHeight="1" x14ac:dyDescent="0.25">
      <c r="A237" s="236"/>
      <c r="B237" s="32" t="s">
        <v>104</v>
      </c>
      <c r="C237" s="100">
        <f>C238</f>
        <v>141752.20000000001</v>
      </c>
      <c r="D237" s="100">
        <f t="shared" ref="D237:J237" si="115">D238</f>
        <v>0</v>
      </c>
      <c r="E237" s="100">
        <f t="shared" si="115"/>
        <v>134664.5</v>
      </c>
      <c r="F237" s="100">
        <f t="shared" si="115"/>
        <v>7087.7</v>
      </c>
      <c r="G237" s="100">
        <f t="shared" si="115"/>
        <v>85036.7</v>
      </c>
      <c r="H237" s="100">
        <f t="shared" si="115"/>
        <v>0</v>
      </c>
      <c r="I237" s="100">
        <f t="shared" si="115"/>
        <v>80784.899999999994</v>
      </c>
      <c r="J237" s="100">
        <f t="shared" si="115"/>
        <v>4251.8</v>
      </c>
      <c r="K237" s="100">
        <f>G237/C237*100</f>
        <v>59.989686227092051</v>
      </c>
      <c r="L237" s="100">
        <v>0</v>
      </c>
      <c r="M237" s="100">
        <f>I237/E237*100</f>
        <v>59.989752310371323</v>
      </c>
      <c r="N237" s="100">
        <v>0</v>
      </c>
      <c r="O237" s="38"/>
    </row>
    <row r="238" spans="1:15" s="7" customFormat="1" ht="409.5" customHeight="1" x14ac:dyDescent="0.25">
      <c r="A238" s="236"/>
      <c r="B238" s="237" t="s">
        <v>105</v>
      </c>
      <c r="C238" s="223">
        <f>C240</f>
        <v>141752.20000000001</v>
      </c>
      <c r="D238" s="223">
        <f t="shared" ref="D238:J238" si="116">D240</f>
        <v>0</v>
      </c>
      <c r="E238" s="223">
        <f t="shared" si="116"/>
        <v>134664.5</v>
      </c>
      <c r="F238" s="223">
        <f t="shared" si="116"/>
        <v>7087.7</v>
      </c>
      <c r="G238" s="223">
        <f t="shared" si="116"/>
        <v>85036.7</v>
      </c>
      <c r="H238" s="223">
        <f t="shared" si="116"/>
        <v>0</v>
      </c>
      <c r="I238" s="223">
        <f t="shared" si="116"/>
        <v>80784.899999999994</v>
      </c>
      <c r="J238" s="223">
        <f t="shared" si="116"/>
        <v>4251.8</v>
      </c>
      <c r="K238" s="223">
        <f t="shared" ref="K238:K240" si="117">G238/C238*100</f>
        <v>59.989686227092051</v>
      </c>
      <c r="L238" s="223">
        <v>0</v>
      </c>
      <c r="M238" s="223">
        <f t="shared" ref="M238:N240" si="118">I238/E238*100</f>
        <v>59.989752310371323</v>
      </c>
      <c r="N238" s="223">
        <f t="shared" si="118"/>
        <v>59.988430661568636</v>
      </c>
      <c r="O238" s="170"/>
    </row>
    <row r="239" spans="1:15" s="7" customFormat="1" ht="135.75" customHeight="1" x14ac:dyDescent="0.25">
      <c r="A239" s="236"/>
      <c r="B239" s="238"/>
      <c r="C239" s="224"/>
      <c r="D239" s="224"/>
      <c r="E239" s="224"/>
      <c r="F239" s="224"/>
      <c r="G239" s="224"/>
      <c r="H239" s="224"/>
      <c r="I239" s="224"/>
      <c r="J239" s="224"/>
      <c r="K239" s="224"/>
      <c r="L239" s="224"/>
      <c r="M239" s="224"/>
      <c r="N239" s="224"/>
      <c r="O239" s="171"/>
    </row>
    <row r="240" spans="1:15" s="7" customFormat="1" ht="407.25" customHeight="1" x14ac:dyDescent="0.25">
      <c r="A240" s="236"/>
      <c r="B240" s="229" t="s">
        <v>119</v>
      </c>
      <c r="C240" s="223">
        <f>D240+E240+F240</f>
        <v>141752.20000000001</v>
      </c>
      <c r="D240" s="232">
        <v>0</v>
      </c>
      <c r="E240" s="232">
        <v>134664.5</v>
      </c>
      <c r="F240" s="232">
        <v>7087.7</v>
      </c>
      <c r="G240" s="223">
        <f>H240+I240+J240</f>
        <v>85036.7</v>
      </c>
      <c r="H240" s="239">
        <v>0</v>
      </c>
      <c r="I240" s="239">
        <v>80784.899999999994</v>
      </c>
      <c r="J240" s="239">
        <v>4251.8</v>
      </c>
      <c r="K240" s="223">
        <f t="shared" si="117"/>
        <v>59.989686227092051</v>
      </c>
      <c r="L240" s="223">
        <v>0</v>
      </c>
      <c r="M240" s="223">
        <f t="shared" si="118"/>
        <v>59.989752310371323</v>
      </c>
      <c r="N240" s="223">
        <f t="shared" si="118"/>
        <v>59.988430661568636</v>
      </c>
      <c r="O240" s="170" t="s">
        <v>142</v>
      </c>
    </row>
    <row r="241" spans="1:15" s="7" customFormat="1" ht="407.25" customHeight="1" x14ac:dyDescent="0.25">
      <c r="A241" s="236"/>
      <c r="B241" s="230"/>
      <c r="C241" s="231"/>
      <c r="D241" s="233"/>
      <c r="E241" s="233"/>
      <c r="F241" s="233"/>
      <c r="G241" s="231"/>
      <c r="H241" s="240"/>
      <c r="I241" s="240"/>
      <c r="J241" s="240"/>
      <c r="K241" s="231"/>
      <c r="L241" s="231"/>
      <c r="M241" s="231"/>
      <c r="N241" s="231"/>
      <c r="O241" s="242"/>
    </row>
    <row r="242" spans="1:15" s="7" customFormat="1" ht="407.25" customHeight="1" x14ac:dyDescent="0.25">
      <c r="A242" s="236"/>
      <c r="B242" s="230"/>
      <c r="C242" s="231"/>
      <c r="D242" s="233"/>
      <c r="E242" s="233"/>
      <c r="F242" s="233"/>
      <c r="G242" s="231"/>
      <c r="H242" s="240"/>
      <c r="I242" s="240"/>
      <c r="J242" s="240"/>
      <c r="K242" s="231"/>
      <c r="L242" s="231"/>
      <c r="M242" s="231"/>
      <c r="N242" s="231"/>
      <c r="O242" s="242"/>
    </row>
    <row r="243" spans="1:15" s="7" customFormat="1" ht="407.25" customHeight="1" x14ac:dyDescent="0.25">
      <c r="A243" s="236"/>
      <c r="B243" s="230"/>
      <c r="C243" s="231"/>
      <c r="D243" s="233"/>
      <c r="E243" s="233"/>
      <c r="F243" s="233"/>
      <c r="G243" s="231"/>
      <c r="H243" s="240"/>
      <c r="I243" s="240"/>
      <c r="J243" s="240"/>
      <c r="K243" s="231"/>
      <c r="L243" s="231"/>
      <c r="M243" s="231"/>
      <c r="N243" s="231"/>
      <c r="O243" s="242"/>
    </row>
    <row r="244" spans="1:15" s="7" customFormat="1" ht="407.25" customHeight="1" x14ac:dyDescent="0.25">
      <c r="A244" s="236"/>
      <c r="B244" s="230"/>
      <c r="C244" s="231"/>
      <c r="D244" s="233"/>
      <c r="E244" s="233"/>
      <c r="F244" s="233"/>
      <c r="G244" s="231"/>
      <c r="H244" s="240"/>
      <c r="I244" s="240"/>
      <c r="J244" s="240"/>
      <c r="K244" s="231"/>
      <c r="L244" s="231"/>
      <c r="M244" s="231"/>
      <c r="N244" s="231"/>
      <c r="O244" s="242"/>
    </row>
    <row r="245" spans="1:15" s="7" customFormat="1" ht="407.25" customHeight="1" x14ac:dyDescent="0.25">
      <c r="A245" s="236"/>
      <c r="B245" s="230"/>
      <c r="C245" s="231"/>
      <c r="D245" s="233"/>
      <c r="E245" s="233"/>
      <c r="F245" s="233"/>
      <c r="G245" s="231"/>
      <c r="H245" s="240"/>
      <c r="I245" s="240"/>
      <c r="J245" s="240"/>
      <c r="K245" s="231"/>
      <c r="L245" s="231"/>
      <c r="M245" s="231"/>
      <c r="N245" s="231"/>
      <c r="O245" s="242"/>
    </row>
    <row r="246" spans="1:15" s="7" customFormat="1" ht="407.25" customHeight="1" x14ac:dyDescent="0.25">
      <c r="A246" s="236"/>
      <c r="B246" s="230"/>
      <c r="C246" s="231"/>
      <c r="D246" s="233"/>
      <c r="E246" s="233"/>
      <c r="F246" s="233"/>
      <c r="G246" s="231"/>
      <c r="H246" s="240"/>
      <c r="I246" s="240"/>
      <c r="J246" s="240"/>
      <c r="K246" s="231"/>
      <c r="L246" s="231"/>
      <c r="M246" s="231"/>
      <c r="N246" s="231"/>
      <c r="O246" s="242"/>
    </row>
    <row r="247" spans="1:15" s="7" customFormat="1" ht="407.25" customHeight="1" x14ac:dyDescent="0.25">
      <c r="A247" s="236"/>
      <c r="B247" s="230"/>
      <c r="C247" s="231"/>
      <c r="D247" s="233"/>
      <c r="E247" s="233"/>
      <c r="F247" s="233"/>
      <c r="G247" s="231"/>
      <c r="H247" s="240"/>
      <c r="I247" s="240"/>
      <c r="J247" s="240"/>
      <c r="K247" s="231"/>
      <c r="L247" s="231"/>
      <c r="M247" s="231"/>
      <c r="N247" s="231"/>
      <c r="O247" s="242"/>
    </row>
    <row r="248" spans="1:15" s="7" customFormat="1" ht="407.25" customHeight="1" x14ac:dyDescent="0.25">
      <c r="A248" s="236"/>
      <c r="B248" s="230"/>
      <c r="C248" s="231"/>
      <c r="D248" s="233"/>
      <c r="E248" s="233"/>
      <c r="F248" s="233"/>
      <c r="G248" s="231"/>
      <c r="H248" s="240"/>
      <c r="I248" s="240"/>
      <c r="J248" s="240"/>
      <c r="K248" s="231"/>
      <c r="L248" s="231"/>
      <c r="M248" s="231"/>
      <c r="N248" s="231"/>
      <c r="O248" s="242"/>
    </row>
    <row r="249" spans="1:15" s="7" customFormat="1" ht="407.25" customHeight="1" x14ac:dyDescent="0.25">
      <c r="A249" s="236"/>
      <c r="B249" s="230"/>
      <c r="C249" s="231"/>
      <c r="D249" s="233"/>
      <c r="E249" s="233"/>
      <c r="F249" s="233"/>
      <c r="G249" s="231"/>
      <c r="H249" s="240"/>
      <c r="I249" s="240"/>
      <c r="J249" s="240"/>
      <c r="K249" s="231"/>
      <c r="L249" s="231"/>
      <c r="M249" s="231"/>
      <c r="N249" s="231"/>
      <c r="O249" s="242"/>
    </row>
    <row r="250" spans="1:15" s="7" customFormat="1" ht="407.25" customHeight="1" x14ac:dyDescent="0.25">
      <c r="A250" s="236"/>
      <c r="B250" s="230"/>
      <c r="C250" s="231"/>
      <c r="D250" s="233"/>
      <c r="E250" s="233"/>
      <c r="F250" s="233"/>
      <c r="G250" s="231"/>
      <c r="H250" s="240"/>
      <c r="I250" s="240"/>
      <c r="J250" s="240"/>
      <c r="K250" s="231"/>
      <c r="L250" s="231"/>
      <c r="M250" s="231"/>
      <c r="N250" s="231"/>
      <c r="O250" s="242"/>
    </row>
    <row r="251" spans="1:15" s="7" customFormat="1" ht="407.25" customHeight="1" x14ac:dyDescent="0.25">
      <c r="A251" s="236"/>
      <c r="B251" s="230"/>
      <c r="C251" s="231"/>
      <c r="D251" s="233"/>
      <c r="E251" s="233"/>
      <c r="F251" s="233"/>
      <c r="G251" s="231"/>
      <c r="H251" s="240"/>
      <c r="I251" s="240"/>
      <c r="J251" s="240"/>
      <c r="K251" s="231"/>
      <c r="L251" s="231"/>
      <c r="M251" s="231"/>
      <c r="N251" s="231"/>
      <c r="O251" s="242"/>
    </row>
    <row r="252" spans="1:15" s="7" customFormat="1" ht="409.5" customHeight="1" x14ac:dyDescent="0.25">
      <c r="A252" s="236"/>
      <c r="B252" s="230"/>
      <c r="C252" s="231"/>
      <c r="D252" s="233"/>
      <c r="E252" s="233"/>
      <c r="F252" s="233"/>
      <c r="G252" s="231"/>
      <c r="H252" s="240"/>
      <c r="I252" s="240"/>
      <c r="J252" s="240"/>
      <c r="K252" s="231"/>
      <c r="L252" s="231"/>
      <c r="M252" s="231"/>
      <c r="N252" s="231"/>
      <c r="O252" s="242"/>
    </row>
    <row r="253" spans="1:15" s="7" customFormat="1" ht="409.5" customHeight="1" x14ac:dyDescent="0.25">
      <c r="A253" s="236"/>
      <c r="B253" s="230"/>
      <c r="C253" s="231"/>
      <c r="D253" s="233"/>
      <c r="E253" s="233"/>
      <c r="F253" s="233"/>
      <c r="G253" s="231"/>
      <c r="H253" s="240"/>
      <c r="I253" s="240"/>
      <c r="J253" s="240"/>
      <c r="K253" s="231"/>
      <c r="L253" s="231"/>
      <c r="M253" s="231"/>
      <c r="N253" s="231"/>
      <c r="O253" s="242"/>
    </row>
    <row r="254" spans="1:15" s="7" customFormat="1" ht="409.5" customHeight="1" x14ac:dyDescent="0.25">
      <c r="A254" s="236"/>
      <c r="B254" s="230"/>
      <c r="C254" s="231"/>
      <c r="D254" s="233"/>
      <c r="E254" s="233"/>
      <c r="F254" s="233"/>
      <c r="G254" s="231"/>
      <c r="H254" s="240"/>
      <c r="I254" s="240"/>
      <c r="J254" s="240"/>
      <c r="K254" s="231"/>
      <c r="L254" s="231"/>
      <c r="M254" s="231"/>
      <c r="N254" s="231"/>
      <c r="O254" s="242"/>
    </row>
    <row r="255" spans="1:15" s="7" customFormat="1" ht="409.5" customHeight="1" x14ac:dyDescent="0.25">
      <c r="A255" s="236"/>
      <c r="B255" s="230"/>
      <c r="C255" s="231"/>
      <c r="D255" s="233"/>
      <c r="E255" s="233"/>
      <c r="F255" s="233"/>
      <c r="G255" s="231"/>
      <c r="H255" s="240"/>
      <c r="I255" s="240"/>
      <c r="J255" s="240"/>
      <c r="K255" s="231"/>
      <c r="L255" s="231"/>
      <c r="M255" s="231"/>
      <c r="N255" s="231"/>
      <c r="O255" s="242"/>
    </row>
    <row r="256" spans="1:15" s="7" customFormat="1" ht="409.5" customHeight="1" x14ac:dyDescent="0.25">
      <c r="A256" s="236"/>
      <c r="B256" s="230"/>
      <c r="C256" s="231"/>
      <c r="D256" s="233"/>
      <c r="E256" s="233"/>
      <c r="F256" s="233"/>
      <c r="G256" s="231"/>
      <c r="H256" s="240"/>
      <c r="I256" s="240"/>
      <c r="J256" s="240"/>
      <c r="K256" s="231"/>
      <c r="L256" s="231"/>
      <c r="M256" s="231"/>
      <c r="N256" s="231"/>
      <c r="O256" s="242"/>
    </row>
    <row r="257" spans="1:15" s="7" customFormat="1" ht="409.5" customHeight="1" x14ac:dyDescent="0.25">
      <c r="A257" s="236"/>
      <c r="B257" s="230"/>
      <c r="C257" s="231"/>
      <c r="D257" s="233"/>
      <c r="E257" s="233"/>
      <c r="F257" s="233"/>
      <c r="G257" s="231"/>
      <c r="H257" s="240"/>
      <c r="I257" s="240"/>
      <c r="J257" s="240"/>
      <c r="K257" s="231"/>
      <c r="L257" s="231"/>
      <c r="M257" s="231"/>
      <c r="N257" s="231"/>
      <c r="O257" s="242"/>
    </row>
    <row r="258" spans="1:15" s="7" customFormat="1" ht="409.5" customHeight="1" x14ac:dyDescent="0.25">
      <c r="A258" s="236"/>
      <c r="B258" s="230"/>
      <c r="C258" s="231"/>
      <c r="D258" s="233"/>
      <c r="E258" s="233"/>
      <c r="F258" s="233"/>
      <c r="G258" s="231"/>
      <c r="H258" s="240"/>
      <c r="I258" s="240"/>
      <c r="J258" s="240"/>
      <c r="K258" s="231"/>
      <c r="L258" s="231"/>
      <c r="M258" s="231"/>
      <c r="N258" s="231"/>
      <c r="O258" s="242"/>
    </row>
    <row r="259" spans="1:15" s="7" customFormat="1" ht="113.25" customHeight="1" x14ac:dyDescent="0.25">
      <c r="A259" s="236"/>
      <c r="B259" s="230"/>
      <c r="C259" s="231"/>
      <c r="D259" s="233"/>
      <c r="E259" s="233"/>
      <c r="F259" s="233"/>
      <c r="G259" s="231"/>
      <c r="H259" s="240"/>
      <c r="I259" s="240"/>
      <c r="J259" s="240"/>
      <c r="K259" s="231"/>
      <c r="L259" s="231"/>
      <c r="M259" s="231"/>
      <c r="N259" s="231"/>
      <c r="O259" s="242"/>
    </row>
    <row r="260" spans="1:15" s="5" customFormat="1" ht="318.75" customHeight="1" x14ac:dyDescent="0.25">
      <c r="A260" s="236"/>
      <c r="B260" s="32" t="s">
        <v>76</v>
      </c>
      <c r="C260" s="100">
        <f t="shared" ref="C260:J260" si="119">C261</f>
        <v>1393.1</v>
      </c>
      <c r="D260" s="100">
        <f t="shared" si="119"/>
        <v>140.6</v>
      </c>
      <c r="E260" s="100">
        <f t="shared" si="119"/>
        <v>709.2</v>
      </c>
      <c r="F260" s="100">
        <f t="shared" si="119"/>
        <v>543.29999999999995</v>
      </c>
      <c r="G260" s="100">
        <f t="shared" si="119"/>
        <v>1392.9</v>
      </c>
      <c r="H260" s="100">
        <f t="shared" si="119"/>
        <v>140.5</v>
      </c>
      <c r="I260" s="100">
        <f t="shared" si="119"/>
        <v>709.2</v>
      </c>
      <c r="J260" s="100">
        <f t="shared" si="119"/>
        <v>543.20000000000005</v>
      </c>
      <c r="K260" s="100">
        <f>G260/C260*100</f>
        <v>99.985643528820631</v>
      </c>
      <c r="L260" s="100">
        <f>H260/D260*100</f>
        <v>99.928876244665716</v>
      </c>
      <c r="M260" s="100">
        <f>I260/E260*100</f>
        <v>100</v>
      </c>
      <c r="N260" s="100">
        <f>J260/F260*100</f>
        <v>99.981593962819829</v>
      </c>
      <c r="O260" s="38"/>
    </row>
    <row r="261" spans="1:15" s="7" customFormat="1" ht="408.75" customHeight="1" x14ac:dyDescent="0.25">
      <c r="A261" s="236"/>
      <c r="B261" s="229" t="s">
        <v>106</v>
      </c>
      <c r="C261" s="222">
        <f t="shared" ref="C261:J261" si="120">C263</f>
        <v>1393.1</v>
      </c>
      <c r="D261" s="222">
        <f t="shared" si="120"/>
        <v>140.6</v>
      </c>
      <c r="E261" s="222">
        <f t="shared" si="120"/>
        <v>709.2</v>
      </c>
      <c r="F261" s="222">
        <f t="shared" si="120"/>
        <v>543.29999999999995</v>
      </c>
      <c r="G261" s="222">
        <f t="shared" si="120"/>
        <v>1392.9</v>
      </c>
      <c r="H261" s="222">
        <f t="shared" si="120"/>
        <v>140.5</v>
      </c>
      <c r="I261" s="222">
        <f t="shared" si="120"/>
        <v>709.2</v>
      </c>
      <c r="J261" s="222">
        <f t="shared" si="120"/>
        <v>543.20000000000005</v>
      </c>
      <c r="K261" s="223">
        <f t="shared" ref="K261:N264" si="121">G261/C261*100</f>
        <v>99.985643528820631</v>
      </c>
      <c r="L261" s="223">
        <f t="shared" si="121"/>
        <v>99.928876244665716</v>
      </c>
      <c r="M261" s="223">
        <f t="shared" si="121"/>
        <v>100</v>
      </c>
      <c r="N261" s="223">
        <f t="shared" si="121"/>
        <v>99.981593962819829</v>
      </c>
      <c r="O261" s="241"/>
    </row>
    <row r="262" spans="1:15" s="7" customFormat="1" ht="207" customHeight="1" x14ac:dyDescent="0.25">
      <c r="A262" s="236"/>
      <c r="B262" s="230"/>
      <c r="C262" s="222"/>
      <c r="D262" s="222"/>
      <c r="E262" s="222"/>
      <c r="F262" s="222"/>
      <c r="G262" s="222"/>
      <c r="H262" s="222"/>
      <c r="I262" s="222"/>
      <c r="J262" s="222"/>
      <c r="K262" s="231"/>
      <c r="L262" s="231"/>
      <c r="M262" s="231"/>
      <c r="N262" s="231"/>
      <c r="O262" s="241"/>
    </row>
    <row r="263" spans="1:15" s="7" customFormat="1" ht="409.6" customHeight="1" x14ac:dyDescent="0.25">
      <c r="A263" s="236"/>
      <c r="B263" s="86" t="s">
        <v>119</v>
      </c>
      <c r="C263" s="88">
        <f>D263+E263+F263</f>
        <v>1393.1</v>
      </c>
      <c r="D263" s="90">
        <v>140.6</v>
      </c>
      <c r="E263" s="93">
        <v>709.2</v>
      </c>
      <c r="F263" s="93">
        <v>543.29999999999995</v>
      </c>
      <c r="G263" s="88">
        <f>H263+I263+J263</f>
        <v>1392.9</v>
      </c>
      <c r="H263" s="98">
        <v>140.5</v>
      </c>
      <c r="I263" s="98">
        <v>709.2</v>
      </c>
      <c r="J263" s="98">
        <v>543.20000000000005</v>
      </c>
      <c r="K263" s="88">
        <f t="shared" si="121"/>
        <v>99.985643528820631</v>
      </c>
      <c r="L263" s="88">
        <f t="shared" si="121"/>
        <v>99.928876244665716</v>
      </c>
      <c r="M263" s="88">
        <f t="shared" si="121"/>
        <v>100</v>
      </c>
      <c r="N263" s="88">
        <f t="shared" si="121"/>
        <v>99.981593962819829</v>
      </c>
      <c r="O263" s="104" t="s">
        <v>139</v>
      </c>
    </row>
    <row r="264" spans="1:15" s="12" customFormat="1" ht="256.5" customHeight="1" x14ac:dyDescent="0.25">
      <c r="A264" s="235">
        <v>5</v>
      </c>
      <c r="B264" s="49" t="s">
        <v>38</v>
      </c>
      <c r="C264" s="50">
        <f>C265</f>
        <v>32406.700000000004</v>
      </c>
      <c r="D264" s="50">
        <f t="shared" ref="D264:J265" si="122">D265</f>
        <v>29554.9</v>
      </c>
      <c r="E264" s="50">
        <f t="shared" si="122"/>
        <v>1231.4000000000001</v>
      </c>
      <c r="F264" s="50">
        <f t="shared" si="122"/>
        <v>1620.4</v>
      </c>
      <c r="G264" s="50">
        <f t="shared" si="122"/>
        <v>32406.61</v>
      </c>
      <c r="H264" s="50">
        <f t="shared" si="122"/>
        <v>29554.829000000002</v>
      </c>
      <c r="I264" s="50">
        <f t="shared" si="122"/>
        <v>1231.451</v>
      </c>
      <c r="J264" s="50">
        <f t="shared" si="122"/>
        <v>1620.33</v>
      </c>
      <c r="K264" s="55">
        <f>G264/C264*100</f>
        <v>99.999722279652033</v>
      </c>
      <c r="L264" s="55">
        <f t="shared" si="121"/>
        <v>99.999759769107669</v>
      </c>
      <c r="M264" s="55">
        <f t="shared" si="121"/>
        <v>100.00414162741595</v>
      </c>
      <c r="N264" s="55">
        <f t="shared" si="121"/>
        <v>99.995680078992834</v>
      </c>
      <c r="O264" s="56"/>
    </row>
    <row r="265" spans="1:15" s="5" customFormat="1" ht="226.5" customHeight="1" x14ac:dyDescent="0.25">
      <c r="A265" s="236"/>
      <c r="B265" s="32" t="s">
        <v>107</v>
      </c>
      <c r="C265" s="100">
        <f>C266</f>
        <v>32406.700000000004</v>
      </c>
      <c r="D265" s="100">
        <f t="shared" si="122"/>
        <v>29554.9</v>
      </c>
      <c r="E265" s="100">
        <f t="shared" si="122"/>
        <v>1231.4000000000001</v>
      </c>
      <c r="F265" s="100">
        <f t="shared" si="122"/>
        <v>1620.4</v>
      </c>
      <c r="G265" s="100">
        <f t="shared" si="122"/>
        <v>32406.61</v>
      </c>
      <c r="H265" s="100">
        <f t="shared" si="122"/>
        <v>29554.829000000002</v>
      </c>
      <c r="I265" s="100">
        <f t="shared" si="122"/>
        <v>1231.451</v>
      </c>
      <c r="J265" s="100">
        <f t="shared" si="122"/>
        <v>1620.33</v>
      </c>
      <c r="K265" s="100">
        <f>G265/C265*100</f>
        <v>99.999722279652033</v>
      </c>
      <c r="L265" s="100">
        <f>H265/D265*100</f>
        <v>99.999759769107669</v>
      </c>
      <c r="M265" s="100">
        <f>I265/E265*100</f>
        <v>100.00414162741595</v>
      </c>
      <c r="N265" s="100">
        <f>J265/F265*100</f>
        <v>99.995680078992834</v>
      </c>
      <c r="O265" s="38"/>
    </row>
    <row r="266" spans="1:15" s="7" customFormat="1" ht="409.5" customHeight="1" x14ac:dyDescent="0.25">
      <c r="A266" s="236"/>
      <c r="B266" s="244" t="s">
        <v>176</v>
      </c>
      <c r="C266" s="223">
        <f>C271</f>
        <v>32406.700000000004</v>
      </c>
      <c r="D266" s="223">
        <f t="shared" ref="D266:J266" si="123">D271</f>
        <v>29554.9</v>
      </c>
      <c r="E266" s="223">
        <f t="shared" si="123"/>
        <v>1231.4000000000001</v>
      </c>
      <c r="F266" s="223">
        <f t="shared" si="123"/>
        <v>1620.4</v>
      </c>
      <c r="G266" s="223">
        <f t="shared" si="123"/>
        <v>32406.61</v>
      </c>
      <c r="H266" s="223">
        <f t="shared" si="123"/>
        <v>29554.829000000002</v>
      </c>
      <c r="I266" s="223">
        <f t="shared" si="123"/>
        <v>1231.451</v>
      </c>
      <c r="J266" s="223">
        <f t="shared" si="123"/>
        <v>1620.33</v>
      </c>
      <c r="K266" s="223">
        <f t="shared" ref="K266:N273" si="124">G266/C266*100</f>
        <v>99.999722279652033</v>
      </c>
      <c r="L266" s="223">
        <f t="shared" si="124"/>
        <v>99.999759769107669</v>
      </c>
      <c r="M266" s="223">
        <f t="shared" si="124"/>
        <v>100.00414162741595</v>
      </c>
      <c r="N266" s="223">
        <f t="shared" si="124"/>
        <v>99.995680078992834</v>
      </c>
      <c r="O266" s="147"/>
    </row>
    <row r="267" spans="1:15" s="7" customFormat="1" ht="409.5" customHeight="1" x14ac:dyDescent="0.25">
      <c r="A267" s="236"/>
      <c r="B267" s="245"/>
      <c r="C267" s="231"/>
      <c r="D267" s="231"/>
      <c r="E267" s="231"/>
      <c r="F267" s="231"/>
      <c r="G267" s="231"/>
      <c r="H267" s="231"/>
      <c r="I267" s="231"/>
      <c r="J267" s="231"/>
      <c r="K267" s="231"/>
      <c r="L267" s="231"/>
      <c r="M267" s="231"/>
      <c r="N267" s="231"/>
      <c r="O267" s="148"/>
    </row>
    <row r="268" spans="1:15" s="7" customFormat="1" ht="409.5" customHeight="1" x14ac:dyDescent="0.25">
      <c r="A268" s="236"/>
      <c r="B268" s="245"/>
      <c r="C268" s="231"/>
      <c r="D268" s="231"/>
      <c r="E268" s="231"/>
      <c r="F268" s="231"/>
      <c r="G268" s="231"/>
      <c r="H268" s="231"/>
      <c r="I268" s="231"/>
      <c r="J268" s="231"/>
      <c r="K268" s="231"/>
      <c r="L268" s="231"/>
      <c r="M268" s="231"/>
      <c r="N268" s="231"/>
      <c r="O268" s="148"/>
    </row>
    <row r="269" spans="1:15" s="7" customFormat="1" ht="409.5" customHeight="1" x14ac:dyDescent="0.25">
      <c r="A269" s="236"/>
      <c r="B269" s="245"/>
      <c r="C269" s="231"/>
      <c r="D269" s="231"/>
      <c r="E269" s="231"/>
      <c r="F269" s="231"/>
      <c r="G269" s="231"/>
      <c r="H269" s="231"/>
      <c r="I269" s="231"/>
      <c r="J269" s="231"/>
      <c r="K269" s="231"/>
      <c r="L269" s="231"/>
      <c r="M269" s="231"/>
      <c r="N269" s="231"/>
      <c r="O269" s="148"/>
    </row>
    <row r="270" spans="1:15" s="7" customFormat="1" ht="21.75" customHeight="1" thickBot="1" x14ac:dyDescent="0.3">
      <c r="A270" s="236"/>
      <c r="B270" s="246"/>
      <c r="C270" s="224"/>
      <c r="D270" s="224"/>
      <c r="E270" s="224"/>
      <c r="F270" s="224"/>
      <c r="G270" s="224"/>
      <c r="H270" s="224"/>
      <c r="I270" s="224"/>
      <c r="J270" s="224"/>
      <c r="K270" s="224"/>
      <c r="L270" s="224"/>
      <c r="M270" s="224"/>
      <c r="N270" s="224"/>
      <c r="O270" s="149"/>
    </row>
    <row r="271" spans="1:15" s="7" customFormat="1" ht="408.75" customHeight="1" x14ac:dyDescent="0.25">
      <c r="A271" s="236"/>
      <c r="B271" s="243" t="s">
        <v>125</v>
      </c>
      <c r="C271" s="223">
        <f>D271+E271+F271</f>
        <v>32406.700000000004</v>
      </c>
      <c r="D271" s="232">
        <v>29554.9</v>
      </c>
      <c r="E271" s="232">
        <v>1231.4000000000001</v>
      </c>
      <c r="F271" s="232">
        <v>1620.4</v>
      </c>
      <c r="G271" s="223">
        <f>H271+I271+J271</f>
        <v>32406.61</v>
      </c>
      <c r="H271" s="232">
        <v>29554.829000000002</v>
      </c>
      <c r="I271" s="232">
        <v>1231.451</v>
      </c>
      <c r="J271" s="232">
        <v>1620.33</v>
      </c>
      <c r="K271" s="223">
        <f t="shared" si="124"/>
        <v>99.999722279652033</v>
      </c>
      <c r="L271" s="223">
        <f t="shared" si="124"/>
        <v>99.999759769107669</v>
      </c>
      <c r="M271" s="223">
        <f t="shared" si="124"/>
        <v>100.00414162741595</v>
      </c>
      <c r="N271" s="223">
        <f t="shared" si="124"/>
        <v>99.995680078992834</v>
      </c>
      <c r="O271" s="147" t="s">
        <v>140</v>
      </c>
    </row>
    <row r="272" spans="1:15" s="7" customFormat="1" ht="60" customHeight="1" x14ac:dyDescent="0.25">
      <c r="A272" s="236"/>
      <c r="B272" s="230"/>
      <c r="C272" s="231"/>
      <c r="D272" s="233"/>
      <c r="E272" s="233"/>
      <c r="F272" s="233"/>
      <c r="G272" s="231"/>
      <c r="H272" s="233"/>
      <c r="I272" s="233"/>
      <c r="J272" s="233"/>
      <c r="K272" s="231"/>
      <c r="L272" s="231"/>
      <c r="M272" s="231"/>
      <c r="N272" s="231"/>
      <c r="O272" s="148"/>
    </row>
    <row r="273" spans="1:15" s="12" customFormat="1" ht="246" customHeight="1" x14ac:dyDescent="0.25">
      <c r="A273" s="235">
        <v>6</v>
      </c>
      <c r="B273" s="49" t="s">
        <v>37</v>
      </c>
      <c r="C273" s="50">
        <f>C274</f>
        <v>70368.600000000006</v>
      </c>
      <c r="D273" s="50">
        <f t="shared" ref="D273:J273" si="125">D274</f>
        <v>0</v>
      </c>
      <c r="E273" s="50">
        <f t="shared" si="125"/>
        <v>66850.100000000006</v>
      </c>
      <c r="F273" s="50">
        <f t="shared" si="125"/>
        <v>3518.5</v>
      </c>
      <c r="G273" s="50">
        <f t="shared" si="125"/>
        <v>64110.9</v>
      </c>
      <c r="H273" s="50">
        <f t="shared" si="125"/>
        <v>0</v>
      </c>
      <c r="I273" s="50">
        <f t="shared" si="125"/>
        <v>60905.3</v>
      </c>
      <c r="J273" s="50">
        <f t="shared" si="125"/>
        <v>3205.6</v>
      </c>
      <c r="K273" s="55">
        <f>G273/C273*100</f>
        <v>91.10725522463143</v>
      </c>
      <c r="L273" s="55">
        <v>0</v>
      </c>
      <c r="M273" s="55">
        <f t="shared" si="124"/>
        <v>91.10726835113185</v>
      </c>
      <c r="N273" s="55">
        <f t="shared" si="124"/>
        <v>91.107005826346452</v>
      </c>
      <c r="O273" s="58"/>
    </row>
    <row r="274" spans="1:15" s="5" customFormat="1" ht="408" customHeight="1" x14ac:dyDescent="0.25">
      <c r="A274" s="236"/>
      <c r="B274" s="150" t="s">
        <v>85</v>
      </c>
      <c r="C274" s="247">
        <f>C276</f>
        <v>70368.600000000006</v>
      </c>
      <c r="D274" s="247">
        <f t="shared" ref="D274:J274" si="126">D276</f>
        <v>0</v>
      </c>
      <c r="E274" s="247">
        <f t="shared" si="126"/>
        <v>66850.100000000006</v>
      </c>
      <c r="F274" s="247">
        <f t="shared" si="126"/>
        <v>3518.5</v>
      </c>
      <c r="G274" s="247">
        <f t="shared" si="126"/>
        <v>64110.9</v>
      </c>
      <c r="H274" s="247">
        <f t="shared" si="126"/>
        <v>0</v>
      </c>
      <c r="I274" s="247">
        <f t="shared" si="126"/>
        <v>60905.3</v>
      </c>
      <c r="J274" s="247">
        <f t="shared" si="126"/>
        <v>3205.6</v>
      </c>
      <c r="K274" s="247">
        <f>G274/C274*100</f>
        <v>91.10725522463143</v>
      </c>
      <c r="L274" s="247">
        <v>0</v>
      </c>
      <c r="M274" s="247">
        <f>I274/E274*100</f>
        <v>91.10726835113185</v>
      </c>
      <c r="N274" s="247">
        <f>J274/F274*100</f>
        <v>91.107005826346452</v>
      </c>
      <c r="O274" s="154"/>
    </row>
    <row r="275" spans="1:15" s="5" customFormat="1" ht="138" customHeight="1" x14ac:dyDescent="0.25">
      <c r="A275" s="236"/>
      <c r="B275" s="151"/>
      <c r="C275" s="248"/>
      <c r="D275" s="248"/>
      <c r="E275" s="248"/>
      <c r="F275" s="248"/>
      <c r="G275" s="248"/>
      <c r="H275" s="248"/>
      <c r="I275" s="248"/>
      <c r="J275" s="248"/>
      <c r="K275" s="248"/>
      <c r="L275" s="248"/>
      <c r="M275" s="248"/>
      <c r="N275" s="248"/>
      <c r="O275" s="155"/>
    </row>
    <row r="276" spans="1:15" s="13" customFormat="1" ht="408.75" customHeight="1" x14ac:dyDescent="0.25">
      <c r="A276" s="236"/>
      <c r="B276" s="173" t="s">
        <v>108</v>
      </c>
      <c r="C276" s="223">
        <f>C278</f>
        <v>70368.600000000006</v>
      </c>
      <c r="D276" s="223">
        <f t="shared" ref="D276:J276" si="127">D278</f>
        <v>0</v>
      </c>
      <c r="E276" s="223">
        <f t="shared" si="127"/>
        <v>66850.100000000006</v>
      </c>
      <c r="F276" s="223">
        <f t="shared" si="127"/>
        <v>3518.5</v>
      </c>
      <c r="G276" s="223">
        <f t="shared" si="127"/>
        <v>64110.9</v>
      </c>
      <c r="H276" s="223">
        <f t="shared" si="127"/>
        <v>0</v>
      </c>
      <c r="I276" s="223">
        <f t="shared" si="127"/>
        <v>60905.3</v>
      </c>
      <c r="J276" s="223">
        <f t="shared" si="127"/>
        <v>3205.6</v>
      </c>
      <c r="K276" s="223">
        <f t="shared" ref="K276" si="128">G276/C276*100</f>
        <v>91.10725522463143</v>
      </c>
      <c r="L276" s="223">
        <v>0</v>
      </c>
      <c r="M276" s="223">
        <f t="shared" ref="M276:N278" si="129">I276/E276*100</f>
        <v>91.10726835113185</v>
      </c>
      <c r="N276" s="223">
        <f t="shared" si="129"/>
        <v>91.107005826346452</v>
      </c>
      <c r="O276" s="170"/>
    </row>
    <row r="277" spans="1:15" s="13" customFormat="1" ht="46.5" customHeight="1" x14ac:dyDescent="0.25">
      <c r="A277" s="236"/>
      <c r="B277" s="174"/>
      <c r="C277" s="224"/>
      <c r="D277" s="224"/>
      <c r="E277" s="224"/>
      <c r="F277" s="224"/>
      <c r="G277" s="224"/>
      <c r="H277" s="224"/>
      <c r="I277" s="224"/>
      <c r="J277" s="224"/>
      <c r="K277" s="224"/>
      <c r="L277" s="224"/>
      <c r="M277" s="224"/>
      <c r="N277" s="224"/>
      <c r="O277" s="171"/>
    </row>
    <row r="278" spans="1:15" s="7" customFormat="1" ht="409.5" customHeight="1" x14ac:dyDescent="0.25">
      <c r="A278" s="236"/>
      <c r="B278" s="229" t="s">
        <v>126</v>
      </c>
      <c r="C278" s="223">
        <f t="shared" ref="C278" si="130">D278+E278+F278</f>
        <v>70368.600000000006</v>
      </c>
      <c r="D278" s="232">
        <v>0</v>
      </c>
      <c r="E278" s="232">
        <v>66850.100000000006</v>
      </c>
      <c r="F278" s="232">
        <v>3518.5</v>
      </c>
      <c r="G278" s="223">
        <f t="shared" ref="G278" si="131">H278+I278+J278</f>
        <v>64110.9</v>
      </c>
      <c r="H278" s="232">
        <v>0</v>
      </c>
      <c r="I278" s="232">
        <v>60905.3</v>
      </c>
      <c r="J278" s="232">
        <v>3205.6</v>
      </c>
      <c r="K278" s="223">
        <f>G278/C278*100</f>
        <v>91.10725522463143</v>
      </c>
      <c r="L278" s="223">
        <v>0</v>
      </c>
      <c r="M278" s="223">
        <f t="shared" si="129"/>
        <v>91.10726835113185</v>
      </c>
      <c r="N278" s="223">
        <f t="shared" si="129"/>
        <v>91.107005826346452</v>
      </c>
      <c r="O278" s="170" t="s">
        <v>181</v>
      </c>
    </row>
    <row r="279" spans="1:15" s="7" customFormat="1" ht="409.5" customHeight="1" x14ac:dyDescent="0.25">
      <c r="A279" s="236"/>
      <c r="B279" s="230"/>
      <c r="C279" s="231"/>
      <c r="D279" s="233"/>
      <c r="E279" s="233"/>
      <c r="F279" s="233"/>
      <c r="G279" s="231"/>
      <c r="H279" s="233"/>
      <c r="I279" s="233"/>
      <c r="J279" s="233"/>
      <c r="K279" s="231"/>
      <c r="L279" s="231"/>
      <c r="M279" s="231"/>
      <c r="N279" s="231"/>
      <c r="O279" s="242"/>
    </row>
    <row r="280" spans="1:15" s="7" customFormat="1" ht="233.25" customHeight="1" x14ac:dyDescent="0.25">
      <c r="A280" s="236"/>
      <c r="B280" s="230"/>
      <c r="C280" s="231"/>
      <c r="D280" s="233"/>
      <c r="E280" s="233"/>
      <c r="F280" s="233"/>
      <c r="G280" s="231"/>
      <c r="H280" s="233"/>
      <c r="I280" s="233"/>
      <c r="J280" s="233"/>
      <c r="K280" s="231"/>
      <c r="L280" s="231"/>
      <c r="M280" s="231"/>
      <c r="N280" s="231"/>
      <c r="O280" s="242"/>
    </row>
    <row r="281" spans="1:15" s="12" customFormat="1" ht="231.75" customHeight="1" x14ac:dyDescent="0.25">
      <c r="A281" s="249">
        <v>7</v>
      </c>
      <c r="B281" s="49" t="s">
        <v>39</v>
      </c>
      <c r="C281" s="50">
        <f>C282</f>
        <v>45184.5</v>
      </c>
      <c r="D281" s="50">
        <f t="shared" ref="D281:J282" si="132">D282</f>
        <v>0</v>
      </c>
      <c r="E281" s="50">
        <f t="shared" si="132"/>
        <v>45184.5</v>
      </c>
      <c r="F281" s="50">
        <f t="shared" si="132"/>
        <v>0</v>
      </c>
      <c r="G281" s="50">
        <f t="shared" si="132"/>
        <v>45184.5</v>
      </c>
      <c r="H281" s="50">
        <f t="shared" si="132"/>
        <v>0</v>
      </c>
      <c r="I281" s="50">
        <f t="shared" si="132"/>
        <v>45184.5</v>
      </c>
      <c r="J281" s="50">
        <f t="shared" si="132"/>
        <v>0</v>
      </c>
      <c r="K281" s="55">
        <f>G281/C281*100</f>
        <v>100</v>
      </c>
      <c r="L281" s="55">
        <v>0</v>
      </c>
      <c r="M281" s="55">
        <f t="shared" ref="M281:M291" si="133">I281/E281*100</f>
        <v>100</v>
      </c>
      <c r="N281" s="55">
        <v>0</v>
      </c>
      <c r="O281" s="58"/>
    </row>
    <row r="282" spans="1:15" s="5" customFormat="1" ht="385.5" customHeight="1" x14ac:dyDescent="0.25">
      <c r="A282" s="249"/>
      <c r="B282" s="32" t="s">
        <v>91</v>
      </c>
      <c r="C282" s="100">
        <f>C283</f>
        <v>45184.5</v>
      </c>
      <c r="D282" s="100">
        <f t="shared" si="132"/>
        <v>0</v>
      </c>
      <c r="E282" s="100">
        <f t="shared" si="132"/>
        <v>45184.5</v>
      </c>
      <c r="F282" s="100">
        <f t="shared" si="132"/>
        <v>0</v>
      </c>
      <c r="G282" s="100">
        <f t="shared" si="132"/>
        <v>45184.5</v>
      </c>
      <c r="H282" s="100">
        <f t="shared" si="132"/>
        <v>0</v>
      </c>
      <c r="I282" s="100">
        <f t="shared" si="132"/>
        <v>45184.5</v>
      </c>
      <c r="J282" s="100">
        <f t="shared" si="132"/>
        <v>0</v>
      </c>
      <c r="K282" s="100">
        <f>G282/C282*100</f>
        <v>100</v>
      </c>
      <c r="L282" s="100">
        <v>0</v>
      </c>
      <c r="M282" s="100">
        <f t="shared" si="133"/>
        <v>100</v>
      </c>
      <c r="N282" s="100">
        <v>0</v>
      </c>
      <c r="O282" s="38"/>
    </row>
    <row r="283" spans="1:15" s="13" customFormat="1" ht="240" customHeight="1" x14ac:dyDescent="0.25">
      <c r="A283" s="249"/>
      <c r="B283" s="59" t="s">
        <v>40</v>
      </c>
      <c r="C283" s="91">
        <f>C284+C285+C286+C287+C288+C289+C290+C291</f>
        <v>45184.5</v>
      </c>
      <c r="D283" s="91">
        <f t="shared" ref="D283:J283" si="134">D284+D285+D286+D287+D288+D289+D290+D291</f>
        <v>0</v>
      </c>
      <c r="E283" s="91">
        <f t="shared" si="134"/>
        <v>45184.5</v>
      </c>
      <c r="F283" s="91">
        <f t="shared" si="134"/>
        <v>0</v>
      </c>
      <c r="G283" s="91">
        <f t="shared" si="134"/>
        <v>45184.5</v>
      </c>
      <c r="H283" s="91">
        <f t="shared" si="134"/>
        <v>0</v>
      </c>
      <c r="I283" s="91">
        <f t="shared" si="134"/>
        <v>45184.5</v>
      </c>
      <c r="J283" s="91">
        <f t="shared" si="134"/>
        <v>0</v>
      </c>
      <c r="K283" s="91">
        <f t="shared" ref="K283:N293" si="135">G283/C283*100</f>
        <v>100</v>
      </c>
      <c r="L283" s="91">
        <v>0</v>
      </c>
      <c r="M283" s="91">
        <f t="shared" si="133"/>
        <v>100</v>
      </c>
      <c r="N283" s="91">
        <v>0</v>
      </c>
      <c r="O283" s="110"/>
    </row>
    <row r="284" spans="1:15" s="7" customFormat="1" ht="234.75" customHeight="1" x14ac:dyDescent="0.25">
      <c r="A284" s="249"/>
      <c r="B284" s="82" t="s">
        <v>122</v>
      </c>
      <c r="C284" s="91">
        <f t="shared" ref="C284:C291" si="136">D284+E284+F284</f>
        <v>3620.4</v>
      </c>
      <c r="D284" s="96">
        <v>0</v>
      </c>
      <c r="E284" s="96">
        <v>3620.4</v>
      </c>
      <c r="F284" s="96">
        <v>0</v>
      </c>
      <c r="G284" s="91">
        <f t="shared" ref="G284:G291" si="137">H284+I284+J284</f>
        <v>3620.4</v>
      </c>
      <c r="H284" s="96">
        <v>0</v>
      </c>
      <c r="I284" s="96">
        <v>3620.4</v>
      </c>
      <c r="J284" s="96">
        <v>0</v>
      </c>
      <c r="K284" s="91">
        <f t="shared" si="135"/>
        <v>100</v>
      </c>
      <c r="L284" s="91">
        <v>0</v>
      </c>
      <c r="M284" s="91">
        <f t="shared" si="133"/>
        <v>100</v>
      </c>
      <c r="N284" s="91">
        <v>0</v>
      </c>
      <c r="O284" s="110" t="s">
        <v>127</v>
      </c>
    </row>
    <row r="285" spans="1:15" s="3" customFormat="1" ht="230.25" customHeight="1" x14ac:dyDescent="0.25">
      <c r="A285" s="249"/>
      <c r="B285" s="82" t="s">
        <v>121</v>
      </c>
      <c r="C285" s="91">
        <f t="shared" si="136"/>
        <v>3206.6</v>
      </c>
      <c r="D285" s="96">
        <v>0</v>
      </c>
      <c r="E285" s="96">
        <v>3206.6</v>
      </c>
      <c r="F285" s="96">
        <v>0</v>
      </c>
      <c r="G285" s="91">
        <f t="shared" si="137"/>
        <v>3206.6</v>
      </c>
      <c r="H285" s="96">
        <v>0</v>
      </c>
      <c r="I285" s="96">
        <v>3206.6</v>
      </c>
      <c r="J285" s="96">
        <v>0</v>
      </c>
      <c r="K285" s="91">
        <f t="shared" si="135"/>
        <v>100</v>
      </c>
      <c r="L285" s="91">
        <v>0</v>
      </c>
      <c r="M285" s="91">
        <f t="shared" si="133"/>
        <v>100</v>
      </c>
      <c r="N285" s="91">
        <v>0</v>
      </c>
      <c r="O285" s="110" t="s">
        <v>127</v>
      </c>
    </row>
    <row r="286" spans="1:15" s="3" customFormat="1" ht="230.25" customHeight="1" x14ac:dyDescent="0.25">
      <c r="A286" s="249"/>
      <c r="B286" s="82" t="s">
        <v>128</v>
      </c>
      <c r="C286" s="91">
        <f t="shared" si="136"/>
        <v>2220.1999999999998</v>
      </c>
      <c r="D286" s="96">
        <v>0</v>
      </c>
      <c r="E286" s="96">
        <v>2220.1999999999998</v>
      </c>
      <c r="F286" s="96">
        <v>0</v>
      </c>
      <c r="G286" s="91">
        <f t="shared" si="137"/>
        <v>2220.1999999999998</v>
      </c>
      <c r="H286" s="96">
        <v>0</v>
      </c>
      <c r="I286" s="96">
        <v>2220.1999999999998</v>
      </c>
      <c r="J286" s="96">
        <v>0</v>
      </c>
      <c r="K286" s="91">
        <f t="shared" si="135"/>
        <v>100</v>
      </c>
      <c r="L286" s="91">
        <v>0</v>
      </c>
      <c r="M286" s="91">
        <f t="shared" si="133"/>
        <v>100</v>
      </c>
      <c r="N286" s="91">
        <v>0</v>
      </c>
      <c r="O286" s="110" t="s">
        <v>127</v>
      </c>
    </row>
    <row r="287" spans="1:15" ht="230.25" customHeight="1" x14ac:dyDescent="0.25">
      <c r="A287" s="249"/>
      <c r="B287" s="82" t="s">
        <v>118</v>
      </c>
      <c r="C287" s="91">
        <f t="shared" si="136"/>
        <v>8827.1</v>
      </c>
      <c r="D287" s="96">
        <v>0</v>
      </c>
      <c r="E287" s="96">
        <v>8827.1</v>
      </c>
      <c r="F287" s="96">
        <v>0</v>
      </c>
      <c r="G287" s="91">
        <f t="shared" si="137"/>
        <v>8827.1</v>
      </c>
      <c r="H287" s="96">
        <v>0</v>
      </c>
      <c r="I287" s="96">
        <v>8827.1</v>
      </c>
      <c r="J287" s="96">
        <v>0</v>
      </c>
      <c r="K287" s="91">
        <f t="shared" si="135"/>
        <v>100</v>
      </c>
      <c r="L287" s="91">
        <v>0</v>
      </c>
      <c r="M287" s="91">
        <f t="shared" si="133"/>
        <v>100</v>
      </c>
      <c r="N287" s="91">
        <v>0</v>
      </c>
      <c r="O287" s="110" t="s">
        <v>127</v>
      </c>
    </row>
    <row r="288" spans="1:15" s="14" customFormat="1" ht="230.25" customHeight="1" x14ac:dyDescent="0.25">
      <c r="A288" s="249"/>
      <c r="B288" s="82" t="s">
        <v>129</v>
      </c>
      <c r="C288" s="91">
        <f t="shared" si="136"/>
        <v>14718.2</v>
      </c>
      <c r="D288" s="96">
        <v>0</v>
      </c>
      <c r="E288" s="96">
        <v>14718.2</v>
      </c>
      <c r="F288" s="96">
        <v>0</v>
      </c>
      <c r="G288" s="91">
        <f t="shared" si="137"/>
        <v>14718.2</v>
      </c>
      <c r="H288" s="96">
        <v>0</v>
      </c>
      <c r="I288" s="96">
        <v>14718.2</v>
      </c>
      <c r="J288" s="96">
        <v>0</v>
      </c>
      <c r="K288" s="91">
        <f t="shared" si="135"/>
        <v>100</v>
      </c>
      <c r="L288" s="91">
        <v>0</v>
      </c>
      <c r="M288" s="91">
        <f t="shared" si="133"/>
        <v>100</v>
      </c>
      <c r="N288" s="91">
        <v>0</v>
      </c>
      <c r="O288" s="110" t="s">
        <v>127</v>
      </c>
    </row>
    <row r="289" spans="1:15" ht="221.25" customHeight="1" x14ac:dyDescent="0.25">
      <c r="A289" s="249"/>
      <c r="B289" s="82" t="s">
        <v>126</v>
      </c>
      <c r="C289" s="91">
        <f t="shared" si="136"/>
        <v>5483.9</v>
      </c>
      <c r="D289" s="96">
        <v>0</v>
      </c>
      <c r="E289" s="96">
        <v>5483.9</v>
      </c>
      <c r="F289" s="96">
        <v>0</v>
      </c>
      <c r="G289" s="91">
        <f t="shared" si="137"/>
        <v>5483.9</v>
      </c>
      <c r="H289" s="96">
        <v>0</v>
      </c>
      <c r="I289" s="96">
        <v>5483.9</v>
      </c>
      <c r="J289" s="96">
        <v>0</v>
      </c>
      <c r="K289" s="91">
        <f t="shared" si="135"/>
        <v>100</v>
      </c>
      <c r="L289" s="91">
        <v>0</v>
      </c>
      <c r="M289" s="91">
        <f t="shared" si="133"/>
        <v>100</v>
      </c>
      <c r="N289" s="91">
        <v>0</v>
      </c>
      <c r="O289" s="110" t="s">
        <v>127</v>
      </c>
    </row>
    <row r="290" spans="1:15" ht="230.25" customHeight="1" x14ac:dyDescent="0.25">
      <c r="A290" s="249"/>
      <c r="B290" s="82" t="s">
        <v>130</v>
      </c>
      <c r="C290" s="91">
        <f t="shared" si="136"/>
        <v>3220.7</v>
      </c>
      <c r="D290" s="96">
        <v>0</v>
      </c>
      <c r="E290" s="96">
        <v>3220.7</v>
      </c>
      <c r="F290" s="96">
        <v>0</v>
      </c>
      <c r="G290" s="91">
        <f t="shared" si="137"/>
        <v>3220.7</v>
      </c>
      <c r="H290" s="96">
        <v>0</v>
      </c>
      <c r="I290" s="96">
        <v>3220.7</v>
      </c>
      <c r="J290" s="96">
        <v>0</v>
      </c>
      <c r="K290" s="91">
        <f t="shared" si="135"/>
        <v>100</v>
      </c>
      <c r="L290" s="91">
        <v>0</v>
      </c>
      <c r="M290" s="91">
        <f t="shared" si="133"/>
        <v>100</v>
      </c>
      <c r="N290" s="91">
        <v>0</v>
      </c>
      <c r="O290" s="110" t="s">
        <v>127</v>
      </c>
    </row>
    <row r="291" spans="1:15" ht="230.25" customHeight="1" x14ac:dyDescent="0.25">
      <c r="A291" s="249"/>
      <c r="B291" s="82" t="s">
        <v>131</v>
      </c>
      <c r="C291" s="91">
        <f t="shared" si="136"/>
        <v>3887.4</v>
      </c>
      <c r="D291" s="96">
        <v>0</v>
      </c>
      <c r="E291" s="96">
        <v>3887.4</v>
      </c>
      <c r="F291" s="96">
        <v>0</v>
      </c>
      <c r="G291" s="91">
        <f t="shared" si="137"/>
        <v>3887.4</v>
      </c>
      <c r="H291" s="96">
        <v>0</v>
      </c>
      <c r="I291" s="96">
        <v>3887.4</v>
      </c>
      <c r="J291" s="96">
        <v>0</v>
      </c>
      <c r="K291" s="91">
        <f t="shared" si="135"/>
        <v>100</v>
      </c>
      <c r="L291" s="91">
        <v>0</v>
      </c>
      <c r="M291" s="91">
        <f t="shared" si="133"/>
        <v>100</v>
      </c>
      <c r="N291" s="91">
        <v>0</v>
      </c>
      <c r="O291" s="110" t="s">
        <v>127</v>
      </c>
    </row>
    <row r="292" spans="1:15" s="15" customFormat="1" ht="243" customHeight="1" x14ac:dyDescent="0.25">
      <c r="A292" s="60"/>
      <c r="B292" s="40" t="s">
        <v>132</v>
      </c>
      <c r="C292" s="41">
        <f t="shared" ref="C292:J292" si="138">C206+C222+C228+C236+C264+C273+C281</f>
        <v>299287.20000000007</v>
      </c>
      <c r="D292" s="41">
        <f t="shared" si="138"/>
        <v>32930.9</v>
      </c>
      <c r="E292" s="41">
        <f t="shared" si="138"/>
        <v>251617.7</v>
      </c>
      <c r="F292" s="41">
        <f t="shared" si="138"/>
        <v>14738.6</v>
      </c>
      <c r="G292" s="41">
        <f t="shared" si="138"/>
        <v>236313.50999999998</v>
      </c>
      <c r="H292" s="41">
        <f t="shared" si="138"/>
        <v>32930.629000000001</v>
      </c>
      <c r="I292" s="41">
        <f t="shared" si="138"/>
        <v>191793.351</v>
      </c>
      <c r="J292" s="41">
        <f t="shared" si="138"/>
        <v>11589.53</v>
      </c>
      <c r="K292" s="66">
        <f t="shared" si="135"/>
        <v>78.958776051899292</v>
      </c>
      <c r="L292" s="66">
        <f t="shared" si="135"/>
        <v>99.999177064702153</v>
      </c>
      <c r="M292" s="66">
        <f t="shared" si="135"/>
        <v>76.22410943268298</v>
      </c>
      <c r="N292" s="66">
        <f t="shared" si="135"/>
        <v>78.633859389629961</v>
      </c>
      <c r="O292" s="67"/>
    </row>
    <row r="293" spans="1:15" s="16" customFormat="1" ht="114" customHeight="1" x14ac:dyDescent="0.25">
      <c r="A293" s="61"/>
      <c r="B293" s="62" t="s">
        <v>41</v>
      </c>
      <c r="C293" s="74">
        <f t="shared" ref="C293:J293" si="139">C194+C292</f>
        <v>3540931.1</v>
      </c>
      <c r="D293" s="74">
        <f t="shared" si="139"/>
        <v>208445.69999999998</v>
      </c>
      <c r="E293" s="74">
        <f t="shared" si="139"/>
        <v>3254327.9000000004</v>
      </c>
      <c r="F293" s="74">
        <f t="shared" si="139"/>
        <v>78157.500000000015</v>
      </c>
      <c r="G293" s="74">
        <f t="shared" si="139"/>
        <v>3407817.4800000004</v>
      </c>
      <c r="H293" s="74">
        <f t="shared" si="139"/>
        <v>206246.87800000003</v>
      </c>
      <c r="I293" s="74">
        <f t="shared" si="139"/>
        <v>3131304.8909999998</v>
      </c>
      <c r="J293" s="74">
        <f t="shared" si="139"/>
        <v>70265.710999999996</v>
      </c>
      <c r="K293" s="68">
        <f t="shared" si="135"/>
        <v>96.240717024965562</v>
      </c>
      <c r="L293" s="68">
        <f t="shared" si="135"/>
        <v>98.945134392314188</v>
      </c>
      <c r="M293" s="68">
        <f t="shared" si="135"/>
        <v>96.219710712002922</v>
      </c>
      <c r="N293" s="68">
        <f t="shared" si="135"/>
        <v>89.90271055241017</v>
      </c>
      <c r="O293" s="56"/>
    </row>
    <row r="294" spans="1:15" ht="20.25" customHeight="1" x14ac:dyDescent="0.25"/>
    <row r="295" spans="1:15" s="1" customFormat="1" ht="289.5" customHeight="1" x14ac:dyDescent="0.25">
      <c r="B295" s="23"/>
      <c r="C295" s="24"/>
      <c r="D295" s="24"/>
      <c r="E295" s="24"/>
      <c r="F295" s="24"/>
      <c r="G295" s="24"/>
      <c r="H295" s="24"/>
      <c r="I295" s="24"/>
      <c r="J295" s="24"/>
      <c r="K295" s="24"/>
      <c r="L295" s="24"/>
      <c r="M295" s="24"/>
      <c r="N295" s="24"/>
      <c r="O295" s="34"/>
    </row>
    <row r="296" spans="1:15" s="1" customFormat="1" ht="155.25" customHeight="1" x14ac:dyDescent="0.25">
      <c r="A296" s="63" t="s">
        <v>42</v>
      </c>
      <c r="B296" s="63"/>
      <c r="C296" s="63"/>
      <c r="D296" s="64"/>
      <c r="E296" s="78"/>
      <c r="F296" s="78"/>
      <c r="G296" s="78"/>
      <c r="H296" s="78"/>
      <c r="I296" s="78"/>
      <c r="J296" s="78"/>
      <c r="K296" s="78"/>
      <c r="L296" s="78"/>
      <c r="M296" s="78"/>
      <c r="N296" s="78"/>
      <c r="O296" s="69" t="s">
        <v>43</v>
      </c>
    </row>
    <row r="297" spans="1:15" s="1" customFormat="1" x14ac:dyDescent="0.25">
      <c r="B297" s="23"/>
      <c r="C297" s="24"/>
      <c r="D297" s="78"/>
      <c r="E297" s="78"/>
      <c r="F297" s="65"/>
      <c r="G297" s="65"/>
      <c r="H297" s="65"/>
      <c r="I297" s="65"/>
      <c r="J297" s="65"/>
      <c r="K297" s="65"/>
      <c r="L297" s="65"/>
      <c r="M297" s="65"/>
      <c r="N297" s="65"/>
      <c r="O297" s="70"/>
    </row>
    <row r="298" spans="1:15" s="1" customFormat="1" x14ac:dyDescent="0.25">
      <c r="B298" s="23"/>
      <c r="C298" s="24"/>
      <c r="D298" s="78"/>
      <c r="E298" s="78"/>
      <c r="F298" s="65"/>
      <c r="G298" s="65"/>
      <c r="H298" s="65"/>
      <c r="I298" s="65"/>
      <c r="J298" s="65"/>
      <c r="K298" s="65"/>
      <c r="L298" s="65"/>
      <c r="M298" s="65"/>
      <c r="N298" s="65"/>
      <c r="O298" s="70"/>
    </row>
    <row r="299" spans="1:15" s="1" customFormat="1" x14ac:dyDescent="0.25">
      <c r="B299" s="23"/>
      <c r="C299" s="24"/>
      <c r="D299" s="78"/>
      <c r="E299" s="78"/>
      <c r="F299" s="65"/>
      <c r="G299" s="65"/>
      <c r="H299" s="65"/>
      <c r="I299" s="65"/>
      <c r="J299" s="65"/>
      <c r="K299" s="65"/>
      <c r="L299" s="65"/>
      <c r="M299" s="65"/>
      <c r="N299" s="65"/>
      <c r="O299" s="70"/>
    </row>
    <row r="300" spans="1:15" s="1" customFormat="1" x14ac:dyDescent="0.25">
      <c r="B300" s="23"/>
      <c r="C300" s="24"/>
      <c r="D300" s="78"/>
      <c r="E300" s="78"/>
      <c r="F300" s="78"/>
      <c r="G300" s="78"/>
      <c r="H300" s="78"/>
      <c r="I300" s="78"/>
      <c r="J300" s="78"/>
      <c r="K300" s="78"/>
      <c r="L300" s="78"/>
      <c r="M300" s="78"/>
      <c r="N300" s="78"/>
      <c r="O300" s="34"/>
    </row>
  </sheetData>
  <mergeCells count="879">
    <mergeCell ref="A281:A291"/>
    <mergeCell ref="J278:J280"/>
    <mergeCell ref="K278:K280"/>
    <mergeCell ref="L278:L280"/>
    <mergeCell ref="M278:M280"/>
    <mergeCell ref="N278:N280"/>
    <mergeCell ref="O278:O280"/>
    <mergeCell ref="O224:O225"/>
    <mergeCell ref="G224:G225"/>
    <mergeCell ref="H224:H225"/>
    <mergeCell ref="I224:I225"/>
    <mergeCell ref="O226:O227"/>
    <mergeCell ref="N226:N227"/>
    <mergeCell ref="M226:M227"/>
    <mergeCell ref="L226:L227"/>
    <mergeCell ref="K226:K227"/>
    <mergeCell ref="J226:J227"/>
    <mergeCell ref="I226:I227"/>
    <mergeCell ref="H226:H227"/>
    <mergeCell ref="G226:G227"/>
    <mergeCell ref="O276:O277"/>
    <mergeCell ref="B278:B280"/>
    <mergeCell ref="C278:C280"/>
    <mergeCell ref="D278:D280"/>
    <mergeCell ref="E278:E280"/>
    <mergeCell ref="F278:F280"/>
    <mergeCell ref="G278:G280"/>
    <mergeCell ref="H278:H280"/>
    <mergeCell ref="I278:I280"/>
    <mergeCell ref="H276:H277"/>
    <mergeCell ref="I276:I277"/>
    <mergeCell ref="J276:J277"/>
    <mergeCell ref="K276:K277"/>
    <mergeCell ref="L276:L277"/>
    <mergeCell ref="M276:M277"/>
    <mergeCell ref="B276:B277"/>
    <mergeCell ref="C276:C277"/>
    <mergeCell ref="D276:D277"/>
    <mergeCell ref="E276:E277"/>
    <mergeCell ref="F276:F277"/>
    <mergeCell ref="G276:G277"/>
    <mergeCell ref="J274:J275"/>
    <mergeCell ref="K274:K275"/>
    <mergeCell ref="L274:L275"/>
    <mergeCell ref="M274:M275"/>
    <mergeCell ref="N274:N275"/>
    <mergeCell ref="O274:O275"/>
    <mergeCell ref="O271:O272"/>
    <mergeCell ref="A273:A280"/>
    <mergeCell ref="B274:B275"/>
    <mergeCell ref="C274:C275"/>
    <mergeCell ref="D274:D275"/>
    <mergeCell ref="E274:E275"/>
    <mergeCell ref="F274:F275"/>
    <mergeCell ref="G274:G275"/>
    <mergeCell ref="H274:H275"/>
    <mergeCell ref="I274:I275"/>
    <mergeCell ref="I271:I272"/>
    <mergeCell ref="J271:J272"/>
    <mergeCell ref="K271:K272"/>
    <mergeCell ref="L271:L272"/>
    <mergeCell ref="M271:M272"/>
    <mergeCell ref="N271:N272"/>
    <mergeCell ref="A264:A272"/>
    <mergeCell ref="N276:N277"/>
    <mergeCell ref="M266:M270"/>
    <mergeCell ref="N266:N270"/>
    <mergeCell ref="O266:O270"/>
    <mergeCell ref="B271:B272"/>
    <mergeCell ref="C271:C272"/>
    <mergeCell ref="D271:D272"/>
    <mergeCell ref="E271:E272"/>
    <mergeCell ref="F271:F272"/>
    <mergeCell ref="G271:G272"/>
    <mergeCell ref="H271:H272"/>
    <mergeCell ref="G266:G270"/>
    <mergeCell ref="H266:H270"/>
    <mergeCell ref="I266:I270"/>
    <mergeCell ref="J266:J270"/>
    <mergeCell ref="K266:K270"/>
    <mergeCell ref="L266:L270"/>
    <mergeCell ref="B266:B270"/>
    <mergeCell ref="C266:C270"/>
    <mergeCell ref="D266:D270"/>
    <mergeCell ref="E266:E270"/>
    <mergeCell ref="F266:F270"/>
    <mergeCell ref="O238:O239"/>
    <mergeCell ref="B261:B262"/>
    <mergeCell ref="C261:C262"/>
    <mergeCell ref="D261:D262"/>
    <mergeCell ref="E261:E262"/>
    <mergeCell ref="F261:F262"/>
    <mergeCell ref="G261:G262"/>
    <mergeCell ref="H261:H262"/>
    <mergeCell ref="I261:I262"/>
    <mergeCell ref="H240:H259"/>
    <mergeCell ref="I240:I259"/>
    <mergeCell ref="B240:B259"/>
    <mergeCell ref="C240:C259"/>
    <mergeCell ref="J261:J262"/>
    <mergeCell ref="K261:K262"/>
    <mergeCell ref="L261:L262"/>
    <mergeCell ref="M261:M262"/>
    <mergeCell ref="N261:N262"/>
    <mergeCell ref="O261:O262"/>
    <mergeCell ref="N240:N259"/>
    <mergeCell ref="O240:O259"/>
    <mergeCell ref="J240:J259"/>
    <mergeCell ref="K240:K259"/>
    <mergeCell ref="L240:L259"/>
    <mergeCell ref="M240:M259"/>
    <mergeCell ref="L234:L235"/>
    <mergeCell ref="M234:M235"/>
    <mergeCell ref="N234:N235"/>
    <mergeCell ref="A228:A235"/>
    <mergeCell ref="D240:D259"/>
    <mergeCell ref="E240:E259"/>
    <mergeCell ref="F240:F259"/>
    <mergeCell ref="G240:G259"/>
    <mergeCell ref="J238:J239"/>
    <mergeCell ref="K238:K239"/>
    <mergeCell ref="M230:M231"/>
    <mergeCell ref="L238:L239"/>
    <mergeCell ref="M238:M239"/>
    <mergeCell ref="N238:N239"/>
    <mergeCell ref="A236:A263"/>
    <mergeCell ref="B238:B239"/>
    <mergeCell ref="C238:C239"/>
    <mergeCell ref="D238:D239"/>
    <mergeCell ref="E238:E239"/>
    <mergeCell ref="F238:F239"/>
    <mergeCell ref="G238:G239"/>
    <mergeCell ref="H238:H239"/>
    <mergeCell ref="I238:I239"/>
    <mergeCell ref="N230:N231"/>
    <mergeCell ref="O230:O231"/>
    <mergeCell ref="B234:B235"/>
    <mergeCell ref="C234:C235"/>
    <mergeCell ref="D234:D235"/>
    <mergeCell ref="E234:E235"/>
    <mergeCell ref="F234:F235"/>
    <mergeCell ref="G234:G235"/>
    <mergeCell ref="H234:H235"/>
    <mergeCell ref="G230:G231"/>
    <mergeCell ref="H230:H231"/>
    <mergeCell ref="I230:I231"/>
    <mergeCell ref="J230:J231"/>
    <mergeCell ref="K230:K231"/>
    <mergeCell ref="L230:L231"/>
    <mergeCell ref="B230:B231"/>
    <mergeCell ref="C230:C231"/>
    <mergeCell ref="D230:D231"/>
    <mergeCell ref="E230:E231"/>
    <mergeCell ref="F230:F231"/>
    <mergeCell ref="O234:O235"/>
    <mergeCell ref="I234:I235"/>
    <mergeCell ref="J234:J235"/>
    <mergeCell ref="K234:K235"/>
    <mergeCell ref="A206:A221"/>
    <mergeCell ref="B226:B227"/>
    <mergeCell ref="B216:B217"/>
    <mergeCell ref="C216:C217"/>
    <mergeCell ref="D216:D217"/>
    <mergeCell ref="E216:E217"/>
    <mergeCell ref="F216:F217"/>
    <mergeCell ref="M216:M217"/>
    <mergeCell ref="N216:N217"/>
    <mergeCell ref="K210:K211"/>
    <mergeCell ref="L210:L211"/>
    <mergeCell ref="M210:M211"/>
    <mergeCell ref="N210:N211"/>
    <mergeCell ref="K212:K214"/>
    <mergeCell ref="L212:L214"/>
    <mergeCell ref="M212:M214"/>
    <mergeCell ref="N212:N214"/>
    <mergeCell ref="M208:M209"/>
    <mergeCell ref="A222:A227"/>
    <mergeCell ref="C226:C227"/>
    <mergeCell ref="F226:F227"/>
    <mergeCell ref="E226:E227"/>
    <mergeCell ref="D226:D227"/>
    <mergeCell ref="J224:J225"/>
    <mergeCell ref="O212:O214"/>
    <mergeCell ref="B212:B214"/>
    <mergeCell ref="C212:C214"/>
    <mergeCell ref="I219:I220"/>
    <mergeCell ref="J219:J220"/>
    <mergeCell ref="K219:K220"/>
    <mergeCell ref="L219:L220"/>
    <mergeCell ref="M219:M220"/>
    <mergeCell ref="N219:N220"/>
    <mergeCell ref="D212:D214"/>
    <mergeCell ref="E212:E214"/>
    <mergeCell ref="F212:F214"/>
    <mergeCell ref="G212:G214"/>
    <mergeCell ref="H212:H214"/>
    <mergeCell ref="I212:I214"/>
    <mergeCell ref="J212:J214"/>
    <mergeCell ref="B224:B225"/>
    <mergeCell ref="C224:C225"/>
    <mergeCell ref="D224:D225"/>
    <mergeCell ref="E224:E225"/>
    <mergeCell ref="F224:F225"/>
    <mergeCell ref="O216:O217"/>
    <mergeCell ref="B219:B220"/>
    <mergeCell ref="C219:C220"/>
    <mergeCell ref="D219:D220"/>
    <mergeCell ref="E219:E220"/>
    <mergeCell ref="F219:F220"/>
    <mergeCell ref="G219:G220"/>
    <mergeCell ref="H219:H220"/>
    <mergeCell ref="G216:G217"/>
    <mergeCell ref="H216:H217"/>
    <mergeCell ref="I216:I217"/>
    <mergeCell ref="J216:J217"/>
    <mergeCell ref="K216:K217"/>
    <mergeCell ref="L216:L217"/>
    <mergeCell ref="O219:O220"/>
    <mergeCell ref="K224:K225"/>
    <mergeCell ref="L224:L225"/>
    <mergeCell ref="M224:M225"/>
    <mergeCell ref="N224:N225"/>
    <mergeCell ref="O208:O209"/>
    <mergeCell ref="B210:B211"/>
    <mergeCell ref="C210:C211"/>
    <mergeCell ref="D210:D211"/>
    <mergeCell ref="E210:E211"/>
    <mergeCell ref="F210:F211"/>
    <mergeCell ref="G210:G211"/>
    <mergeCell ref="H210:H211"/>
    <mergeCell ref="G208:G209"/>
    <mergeCell ref="H208:H209"/>
    <mergeCell ref="I208:I209"/>
    <mergeCell ref="J208:J209"/>
    <mergeCell ref="K208:K209"/>
    <mergeCell ref="L208:L209"/>
    <mergeCell ref="B208:B209"/>
    <mergeCell ref="C208:C209"/>
    <mergeCell ref="D208:D209"/>
    <mergeCell ref="E208:E209"/>
    <mergeCell ref="F208:F209"/>
    <mergeCell ref="O210:O211"/>
    <mergeCell ref="I210:I211"/>
    <mergeCell ref="J210:J211"/>
    <mergeCell ref="N208:N209"/>
    <mergeCell ref="G201:G202"/>
    <mergeCell ref="H201:H202"/>
    <mergeCell ref="I201:I202"/>
    <mergeCell ref="J203:J205"/>
    <mergeCell ref="K203:K205"/>
    <mergeCell ref="L203:L205"/>
    <mergeCell ref="M203:M205"/>
    <mergeCell ref="N203:N205"/>
    <mergeCell ref="O203:O205"/>
    <mergeCell ref="M201:M202"/>
    <mergeCell ref="N201:N202"/>
    <mergeCell ref="O201:O202"/>
    <mergeCell ref="J201:J202"/>
    <mergeCell ref="K201:K202"/>
    <mergeCell ref="L201:L202"/>
    <mergeCell ref="A195:O195"/>
    <mergeCell ref="A196:O196"/>
    <mergeCell ref="F191:F192"/>
    <mergeCell ref="G191:G192"/>
    <mergeCell ref="H191:H192"/>
    <mergeCell ref="I191:I192"/>
    <mergeCell ref="J191:J192"/>
    <mergeCell ref="K191:K192"/>
    <mergeCell ref="A198:A205"/>
    <mergeCell ref="B201:B205"/>
    <mergeCell ref="C201:C202"/>
    <mergeCell ref="D201:D202"/>
    <mergeCell ref="E201:E202"/>
    <mergeCell ref="F201:F202"/>
    <mergeCell ref="L191:L192"/>
    <mergeCell ref="M191:M192"/>
    <mergeCell ref="N191:N192"/>
    <mergeCell ref="C203:C205"/>
    <mergeCell ref="D203:D205"/>
    <mergeCell ref="E203:E205"/>
    <mergeCell ref="F203:F205"/>
    <mergeCell ref="G203:G205"/>
    <mergeCell ref="H203:H205"/>
    <mergeCell ref="I203:I205"/>
    <mergeCell ref="N170:N188"/>
    <mergeCell ref="O171:O174"/>
    <mergeCell ref="O175:O179"/>
    <mergeCell ref="O180:O183"/>
    <mergeCell ref="O184:O188"/>
    <mergeCell ref="A189:A193"/>
    <mergeCell ref="B191:B192"/>
    <mergeCell ref="C191:C192"/>
    <mergeCell ref="D191:D192"/>
    <mergeCell ref="E191:E192"/>
    <mergeCell ref="H170:H188"/>
    <mergeCell ref="I170:I188"/>
    <mergeCell ref="J170:J188"/>
    <mergeCell ref="K170:K188"/>
    <mergeCell ref="L170:L188"/>
    <mergeCell ref="M170:M188"/>
    <mergeCell ref="O191:O192"/>
    <mergeCell ref="A168:A188"/>
    <mergeCell ref="B170:B188"/>
    <mergeCell ref="C170:C188"/>
    <mergeCell ref="D170:D188"/>
    <mergeCell ref="E170:E188"/>
    <mergeCell ref="F170:F188"/>
    <mergeCell ref="G170:G188"/>
    <mergeCell ref="N155:N163"/>
    <mergeCell ref="O155:O163"/>
    <mergeCell ref="B164:B167"/>
    <mergeCell ref="C164:C167"/>
    <mergeCell ref="D164:D167"/>
    <mergeCell ref="E164:E167"/>
    <mergeCell ref="F164:F167"/>
    <mergeCell ref="M164:M167"/>
    <mergeCell ref="N164:N167"/>
    <mergeCell ref="O164:O167"/>
    <mergeCell ref="I164:I167"/>
    <mergeCell ref="J164:J167"/>
    <mergeCell ref="K164:K167"/>
    <mergeCell ref="L164:L167"/>
    <mergeCell ref="I146:I151"/>
    <mergeCell ref="J146:J151"/>
    <mergeCell ref="K146:K151"/>
    <mergeCell ref="L146:L151"/>
    <mergeCell ref="M146:M151"/>
    <mergeCell ref="O153:O154"/>
    <mergeCell ref="B155:B163"/>
    <mergeCell ref="C155:C163"/>
    <mergeCell ref="D155:D163"/>
    <mergeCell ref="E155:E163"/>
    <mergeCell ref="F155:F163"/>
    <mergeCell ref="G155:G163"/>
    <mergeCell ref="H155:H163"/>
    <mergeCell ref="I155:I163"/>
    <mergeCell ref="J155:J163"/>
    <mergeCell ref="I153:I154"/>
    <mergeCell ref="J153:J154"/>
    <mergeCell ref="K153:K154"/>
    <mergeCell ref="L153:L154"/>
    <mergeCell ref="M153:M154"/>
    <mergeCell ref="N153:N154"/>
    <mergeCell ref="K155:K163"/>
    <mergeCell ref="L155:L163"/>
    <mergeCell ref="M155:M163"/>
    <mergeCell ref="B153:B154"/>
    <mergeCell ref="C153:C154"/>
    <mergeCell ref="D153:D154"/>
    <mergeCell ref="E153:E154"/>
    <mergeCell ref="F153:F154"/>
    <mergeCell ref="G153:G154"/>
    <mergeCell ref="H153:H154"/>
    <mergeCell ref="H146:H151"/>
    <mergeCell ref="A152:A167"/>
    <mergeCell ref="G164:G167"/>
    <mergeCell ref="H164:H167"/>
    <mergeCell ref="O128:O130"/>
    <mergeCell ref="A131:A151"/>
    <mergeCell ref="B134:B140"/>
    <mergeCell ref="C134:C140"/>
    <mergeCell ref="D134:D140"/>
    <mergeCell ref="E134:E140"/>
    <mergeCell ref="L134:L140"/>
    <mergeCell ref="M134:M140"/>
    <mergeCell ref="N134:N140"/>
    <mergeCell ref="O134:O140"/>
    <mergeCell ref="B146:B151"/>
    <mergeCell ref="C146:C151"/>
    <mergeCell ref="D146:D151"/>
    <mergeCell ref="E146:E151"/>
    <mergeCell ref="F146:F151"/>
    <mergeCell ref="G146:G151"/>
    <mergeCell ref="F134:F140"/>
    <mergeCell ref="G134:G140"/>
    <mergeCell ref="H134:H140"/>
    <mergeCell ref="I134:I140"/>
    <mergeCell ref="J134:J140"/>
    <mergeCell ref="K134:K140"/>
    <mergeCell ref="N146:N151"/>
    <mergeCell ref="O146:O151"/>
    <mergeCell ref="I128:I130"/>
    <mergeCell ref="J128:J130"/>
    <mergeCell ref="I126:I127"/>
    <mergeCell ref="J126:J127"/>
    <mergeCell ref="K126:K127"/>
    <mergeCell ref="L126:L127"/>
    <mergeCell ref="M126:M127"/>
    <mergeCell ref="N126:N127"/>
    <mergeCell ref="K128:K130"/>
    <mergeCell ref="L128:L130"/>
    <mergeCell ref="M128:M130"/>
    <mergeCell ref="N128:N130"/>
    <mergeCell ref="M122:M125"/>
    <mergeCell ref="N122:N125"/>
    <mergeCell ref="O122:O125"/>
    <mergeCell ref="B126:B127"/>
    <mergeCell ref="C126:C127"/>
    <mergeCell ref="D126:D127"/>
    <mergeCell ref="E126:E127"/>
    <mergeCell ref="F126:F127"/>
    <mergeCell ref="G126:G127"/>
    <mergeCell ref="H126:H127"/>
    <mergeCell ref="G122:G125"/>
    <mergeCell ref="H122:H125"/>
    <mergeCell ref="I122:I125"/>
    <mergeCell ref="J122:J125"/>
    <mergeCell ref="K122:K125"/>
    <mergeCell ref="L122:L125"/>
    <mergeCell ref="O126:O127"/>
    <mergeCell ref="O118:O119"/>
    <mergeCell ref="B120:B121"/>
    <mergeCell ref="C120:C121"/>
    <mergeCell ref="D120:D121"/>
    <mergeCell ref="E120:E121"/>
    <mergeCell ref="F120:F121"/>
    <mergeCell ref="G120:G121"/>
    <mergeCell ref="H120:H121"/>
    <mergeCell ref="I120:I121"/>
    <mergeCell ref="J120:J121"/>
    <mergeCell ref="I118:I119"/>
    <mergeCell ref="J118:J119"/>
    <mergeCell ref="K118:K119"/>
    <mergeCell ref="L118:L119"/>
    <mergeCell ref="M118:M119"/>
    <mergeCell ref="N118:N119"/>
    <mergeCell ref="K120:K121"/>
    <mergeCell ref="L120:L121"/>
    <mergeCell ref="M120:M121"/>
    <mergeCell ref="N120:N121"/>
    <mergeCell ref="O120:O121"/>
    <mergeCell ref="A117:A130"/>
    <mergeCell ref="B118:B119"/>
    <mergeCell ref="C118:C119"/>
    <mergeCell ref="D118:D119"/>
    <mergeCell ref="E118:E119"/>
    <mergeCell ref="F118:F119"/>
    <mergeCell ref="G118:G119"/>
    <mergeCell ref="H118:H119"/>
    <mergeCell ref="H115:H116"/>
    <mergeCell ref="B122:B125"/>
    <mergeCell ref="C122:C125"/>
    <mergeCell ref="D122:D125"/>
    <mergeCell ref="E122:E125"/>
    <mergeCell ref="F122:F125"/>
    <mergeCell ref="B128:B130"/>
    <mergeCell ref="C128:C130"/>
    <mergeCell ref="D128:D130"/>
    <mergeCell ref="E128:E130"/>
    <mergeCell ref="F128:F130"/>
    <mergeCell ref="G128:G130"/>
    <mergeCell ref="H128:H130"/>
    <mergeCell ref="A109:A116"/>
    <mergeCell ref="O111:O113"/>
    <mergeCell ref="B115:B116"/>
    <mergeCell ref="C115:C116"/>
    <mergeCell ref="D115:D116"/>
    <mergeCell ref="E115:E116"/>
    <mergeCell ref="F115:F116"/>
    <mergeCell ref="G115:G116"/>
    <mergeCell ref="F111:F113"/>
    <mergeCell ref="G111:G113"/>
    <mergeCell ref="H111:H113"/>
    <mergeCell ref="I111:I113"/>
    <mergeCell ref="J111:J113"/>
    <mergeCell ref="K111:K113"/>
    <mergeCell ref="N115:N116"/>
    <mergeCell ref="O115:O116"/>
    <mergeCell ref="I115:I116"/>
    <mergeCell ref="J115:J116"/>
    <mergeCell ref="K115:K116"/>
    <mergeCell ref="L115:L116"/>
    <mergeCell ref="M115:M116"/>
    <mergeCell ref="B111:B113"/>
    <mergeCell ref="C111:C113"/>
    <mergeCell ref="D111:D113"/>
    <mergeCell ref="E111:E113"/>
    <mergeCell ref="A91:A108"/>
    <mergeCell ref="L111:L113"/>
    <mergeCell ref="M111:M113"/>
    <mergeCell ref="N111:N113"/>
    <mergeCell ref="K103:K105"/>
    <mergeCell ref="L103:L105"/>
    <mergeCell ref="M103:M105"/>
    <mergeCell ref="N103:N105"/>
    <mergeCell ref="K107:K108"/>
    <mergeCell ref="L107:L108"/>
    <mergeCell ref="M107:M108"/>
    <mergeCell ref="N107:N108"/>
    <mergeCell ref="B101:B102"/>
    <mergeCell ref="C101:C102"/>
    <mergeCell ref="D101:D102"/>
    <mergeCell ref="E101:E102"/>
    <mergeCell ref="F101:F102"/>
    <mergeCell ref="M101:M102"/>
    <mergeCell ref="N101:N102"/>
    <mergeCell ref="K94:K96"/>
    <mergeCell ref="L94:L96"/>
    <mergeCell ref="M94:M96"/>
    <mergeCell ref="N94:N96"/>
    <mergeCell ref="K97:K99"/>
    <mergeCell ref="O107:O108"/>
    <mergeCell ref="B107:B108"/>
    <mergeCell ref="C107:C108"/>
    <mergeCell ref="D107:D108"/>
    <mergeCell ref="E107:E108"/>
    <mergeCell ref="F107:F108"/>
    <mergeCell ref="G107:G108"/>
    <mergeCell ref="H107:H108"/>
    <mergeCell ref="I107:I108"/>
    <mergeCell ref="J107:J108"/>
    <mergeCell ref="O101:O102"/>
    <mergeCell ref="B103:B105"/>
    <mergeCell ref="C103:C105"/>
    <mergeCell ref="D103:D105"/>
    <mergeCell ref="E103:E105"/>
    <mergeCell ref="F103:F105"/>
    <mergeCell ref="G103:G105"/>
    <mergeCell ref="H103:H105"/>
    <mergeCell ref="G101:G102"/>
    <mergeCell ref="H101:H102"/>
    <mergeCell ref="I101:I102"/>
    <mergeCell ref="J101:J102"/>
    <mergeCell ref="K101:K102"/>
    <mergeCell ref="L101:L102"/>
    <mergeCell ref="O103:O105"/>
    <mergeCell ref="I103:I105"/>
    <mergeCell ref="J103:J105"/>
    <mergeCell ref="L97:L99"/>
    <mergeCell ref="M97:M99"/>
    <mergeCell ref="N97:N99"/>
    <mergeCell ref="O97:O99"/>
    <mergeCell ref="B97:B99"/>
    <mergeCell ref="C97:C99"/>
    <mergeCell ref="D97:D99"/>
    <mergeCell ref="E97:E99"/>
    <mergeCell ref="F97:F99"/>
    <mergeCell ref="G97:G99"/>
    <mergeCell ref="H97:H99"/>
    <mergeCell ref="I97:I99"/>
    <mergeCell ref="J97:J99"/>
    <mergeCell ref="M92:M93"/>
    <mergeCell ref="N92:N93"/>
    <mergeCell ref="O92:O93"/>
    <mergeCell ref="B94:B96"/>
    <mergeCell ref="C94:C96"/>
    <mergeCell ref="D94:D96"/>
    <mergeCell ref="E94:E96"/>
    <mergeCell ref="F94:F96"/>
    <mergeCell ref="G94:G96"/>
    <mergeCell ref="H94:H96"/>
    <mergeCell ref="G92:G93"/>
    <mergeCell ref="H92:H93"/>
    <mergeCell ref="I92:I93"/>
    <mergeCell ref="J92:J93"/>
    <mergeCell ref="K92:K93"/>
    <mergeCell ref="L92:L93"/>
    <mergeCell ref="B92:B93"/>
    <mergeCell ref="C92:C93"/>
    <mergeCell ref="D92:D93"/>
    <mergeCell ref="E92:E93"/>
    <mergeCell ref="F92:F93"/>
    <mergeCell ref="O94:O96"/>
    <mergeCell ref="I94:I96"/>
    <mergeCell ref="J94:J96"/>
    <mergeCell ref="J89:J90"/>
    <mergeCell ref="K89:K90"/>
    <mergeCell ref="L89:L90"/>
    <mergeCell ref="M89:M90"/>
    <mergeCell ref="N89:N90"/>
    <mergeCell ref="O89:O90"/>
    <mergeCell ref="N85:N87"/>
    <mergeCell ref="O85:O87"/>
    <mergeCell ref="B89:B90"/>
    <mergeCell ref="C89:C90"/>
    <mergeCell ref="D89:D90"/>
    <mergeCell ref="E89:E90"/>
    <mergeCell ref="F89:F90"/>
    <mergeCell ref="G89:G90"/>
    <mergeCell ref="H89:H90"/>
    <mergeCell ref="I89:I90"/>
    <mergeCell ref="H85:H87"/>
    <mergeCell ref="I85:I87"/>
    <mergeCell ref="J85:J87"/>
    <mergeCell ref="K85:K87"/>
    <mergeCell ref="L85:L87"/>
    <mergeCell ref="M85:M87"/>
    <mergeCell ref="B85:B87"/>
    <mergeCell ref="C85:C87"/>
    <mergeCell ref="D85:D87"/>
    <mergeCell ref="E85:E87"/>
    <mergeCell ref="F85:F87"/>
    <mergeCell ref="G85:G87"/>
    <mergeCell ref="J80:J83"/>
    <mergeCell ref="K80:K83"/>
    <mergeCell ref="L80:L83"/>
    <mergeCell ref="M80:M83"/>
    <mergeCell ref="N80:N83"/>
    <mergeCell ref="O77:O78"/>
    <mergeCell ref="B80:B83"/>
    <mergeCell ref="C80:C83"/>
    <mergeCell ref="D80:D83"/>
    <mergeCell ref="E80:E83"/>
    <mergeCell ref="F80:F83"/>
    <mergeCell ref="G80:G83"/>
    <mergeCell ref="H80:H83"/>
    <mergeCell ref="I80:I83"/>
    <mergeCell ref="H77:H78"/>
    <mergeCell ref="I77:I78"/>
    <mergeCell ref="J77:J78"/>
    <mergeCell ref="K77:K78"/>
    <mergeCell ref="L77:L78"/>
    <mergeCell ref="M77:M78"/>
    <mergeCell ref="B77:B78"/>
    <mergeCell ref="C77:C78"/>
    <mergeCell ref="D77:D78"/>
    <mergeCell ref="E77:E78"/>
    <mergeCell ref="F77:F78"/>
    <mergeCell ref="G77:G78"/>
    <mergeCell ref="J75:J76"/>
    <mergeCell ref="K75:K76"/>
    <mergeCell ref="L75:L76"/>
    <mergeCell ref="M75:M76"/>
    <mergeCell ref="N75:N76"/>
    <mergeCell ref="O75:O76"/>
    <mergeCell ref="O72:O73"/>
    <mergeCell ref="A74:A90"/>
    <mergeCell ref="B75:B76"/>
    <mergeCell ref="C75:C76"/>
    <mergeCell ref="D75:D76"/>
    <mergeCell ref="E75:E76"/>
    <mergeCell ref="F75:F76"/>
    <mergeCell ref="G75:G76"/>
    <mergeCell ref="H75:H76"/>
    <mergeCell ref="I75:I76"/>
    <mergeCell ref="I72:I73"/>
    <mergeCell ref="J72:J73"/>
    <mergeCell ref="K72:K73"/>
    <mergeCell ref="L72:L73"/>
    <mergeCell ref="M72:M73"/>
    <mergeCell ref="N72:N73"/>
    <mergeCell ref="O80:O83"/>
    <mergeCell ref="N77:N78"/>
    <mergeCell ref="O69:O70"/>
    <mergeCell ref="B72:B73"/>
    <mergeCell ref="C72:C73"/>
    <mergeCell ref="D72:D73"/>
    <mergeCell ref="E72:E73"/>
    <mergeCell ref="F72:F73"/>
    <mergeCell ref="G72:G73"/>
    <mergeCell ref="H72:H73"/>
    <mergeCell ref="G69:G70"/>
    <mergeCell ref="H69:H70"/>
    <mergeCell ref="I69:I70"/>
    <mergeCell ref="J69:J70"/>
    <mergeCell ref="K69:K70"/>
    <mergeCell ref="L69:L70"/>
    <mergeCell ref="J55:J57"/>
    <mergeCell ref="I53:I54"/>
    <mergeCell ref="J53:J54"/>
    <mergeCell ref="K53:K54"/>
    <mergeCell ref="L53:L54"/>
    <mergeCell ref="M53:M54"/>
    <mergeCell ref="N53:N54"/>
    <mergeCell ref="K55:K57"/>
    <mergeCell ref="A67:A73"/>
    <mergeCell ref="B69:B70"/>
    <mergeCell ref="C69:C70"/>
    <mergeCell ref="D69:D70"/>
    <mergeCell ref="E69:E70"/>
    <mergeCell ref="F69:F70"/>
    <mergeCell ref="F60:F66"/>
    <mergeCell ref="G60:G66"/>
    <mergeCell ref="H60:H66"/>
    <mergeCell ref="A58:A66"/>
    <mergeCell ref="B60:B66"/>
    <mergeCell ref="C60:C66"/>
    <mergeCell ref="D60:D66"/>
    <mergeCell ref="E60:E66"/>
    <mergeCell ref="M69:M70"/>
    <mergeCell ref="N69:N70"/>
    <mergeCell ref="O55:O57"/>
    <mergeCell ref="B53:B54"/>
    <mergeCell ref="C53:C54"/>
    <mergeCell ref="D53:D54"/>
    <mergeCell ref="E53:E54"/>
    <mergeCell ref="F53:F54"/>
    <mergeCell ref="G53:G54"/>
    <mergeCell ref="H53:H54"/>
    <mergeCell ref="L60:L66"/>
    <mergeCell ref="M60:M66"/>
    <mergeCell ref="N60:N66"/>
    <mergeCell ref="O60:O66"/>
    <mergeCell ref="I60:I66"/>
    <mergeCell ref="J60:J66"/>
    <mergeCell ref="K60:K66"/>
    <mergeCell ref="O53:O54"/>
    <mergeCell ref="B55:B57"/>
    <mergeCell ref="C55:C57"/>
    <mergeCell ref="D55:D57"/>
    <mergeCell ref="E55:E57"/>
    <mergeCell ref="F55:F57"/>
    <mergeCell ref="G55:G57"/>
    <mergeCell ref="H55:H57"/>
    <mergeCell ref="I55:I57"/>
    <mergeCell ref="L42:L44"/>
    <mergeCell ref="M42:M44"/>
    <mergeCell ref="N42:N44"/>
    <mergeCell ref="K45:K47"/>
    <mergeCell ref="L45:L47"/>
    <mergeCell ref="M45:M47"/>
    <mergeCell ref="N45:N47"/>
    <mergeCell ref="L55:L57"/>
    <mergeCell ref="M55:M57"/>
    <mergeCell ref="N55:N57"/>
    <mergeCell ref="O45:O47"/>
    <mergeCell ref="B48:B51"/>
    <mergeCell ref="C48:C51"/>
    <mergeCell ref="D48:D51"/>
    <mergeCell ref="E48:E51"/>
    <mergeCell ref="F48:F51"/>
    <mergeCell ref="M48:M51"/>
    <mergeCell ref="N48:N51"/>
    <mergeCell ref="O48:O51"/>
    <mergeCell ref="I48:I51"/>
    <mergeCell ref="J48:J51"/>
    <mergeCell ref="K48:K51"/>
    <mergeCell ref="L48:L51"/>
    <mergeCell ref="B45:B47"/>
    <mergeCell ref="C45:C47"/>
    <mergeCell ref="D45:D47"/>
    <mergeCell ref="E45:E47"/>
    <mergeCell ref="F45:F47"/>
    <mergeCell ref="G45:G47"/>
    <mergeCell ref="H45:H47"/>
    <mergeCell ref="I45:I47"/>
    <mergeCell ref="J45:J47"/>
    <mergeCell ref="G48:G51"/>
    <mergeCell ref="H48:H51"/>
    <mergeCell ref="C38:C41"/>
    <mergeCell ref="D38:D41"/>
    <mergeCell ref="E38:E41"/>
    <mergeCell ref="F38:F41"/>
    <mergeCell ref="M38:M41"/>
    <mergeCell ref="N38:N41"/>
    <mergeCell ref="O38:O41"/>
    <mergeCell ref="B42:B44"/>
    <mergeCell ref="C42:C44"/>
    <mergeCell ref="D42:D44"/>
    <mergeCell ref="E42:E44"/>
    <mergeCell ref="F42:F44"/>
    <mergeCell ref="G42:G44"/>
    <mergeCell ref="H42:H44"/>
    <mergeCell ref="G38:G41"/>
    <mergeCell ref="H38:H41"/>
    <mergeCell ref="I38:I41"/>
    <mergeCell ref="J38:J41"/>
    <mergeCell ref="K38:K41"/>
    <mergeCell ref="L38:L41"/>
    <mergeCell ref="O42:O44"/>
    <mergeCell ref="I42:I44"/>
    <mergeCell ref="J42:J44"/>
    <mergeCell ref="K42:K44"/>
    <mergeCell ref="O31:O34"/>
    <mergeCell ref="B35:B37"/>
    <mergeCell ref="C35:C37"/>
    <mergeCell ref="D35:D37"/>
    <mergeCell ref="E35:E37"/>
    <mergeCell ref="F35:F37"/>
    <mergeCell ref="G35:G37"/>
    <mergeCell ref="H35:H37"/>
    <mergeCell ref="I35:I37"/>
    <mergeCell ref="J35:J37"/>
    <mergeCell ref="I31:I34"/>
    <mergeCell ref="J31:J34"/>
    <mergeCell ref="K31:K34"/>
    <mergeCell ref="L31:L34"/>
    <mergeCell ref="M31:M34"/>
    <mergeCell ref="N31:N34"/>
    <mergeCell ref="K35:K37"/>
    <mergeCell ref="L35:L37"/>
    <mergeCell ref="M35:M37"/>
    <mergeCell ref="N35:N37"/>
    <mergeCell ref="O35:O37"/>
    <mergeCell ref="K27:K28"/>
    <mergeCell ref="L27:L28"/>
    <mergeCell ref="M27:M28"/>
    <mergeCell ref="N27:N28"/>
    <mergeCell ref="O27:O28"/>
    <mergeCell ref="B29:B30"/>
    <mergeCell ref="C29:C30"/>
    <mergeCell ref="D29:D30"/>
    <mergeCell ref="E29:E30"/>
    <mergeCell ref="F29:F30"/>
    <mergeCell ref="M29:M30"/>
    <mergeCell ref="N29:N30"/>
    <mergeCell ref="O29:O30"/>
    <mergeCell ref="G29:G30"/>
    <mergeCell ref="H29:H30"/>
    <mergeCell ref="I29:I30"/>
    <mergeCell ref="J29:J30"/>
    <mergeCell ref="K29:K30"/>
    <mergeCell ref="L29:L30"/>
    <mergeCell ref="I27:I28"/>
    <mergeCell ref="J27:J28"/>
    <mergeCell ref="M19:M23"/>
    <mergeCell ref="N19:N23"/>
    <mergeCell ref="O19:O23"/>
    <mergeCell ref="B24:B26"/>
    <mergeCell ref="C24:C26"/>
    <mergeCell ref="D24:D26"/>
    <mergeCell ref="E24:E26"/>
    <mergeCell ref="F24:F26"/>
    <mergeCell ref="G24:G26"/>
    <mergeCell ref="H24:H26"/>
    <mergeCell ref="G19:G23"/>
    <mergeCell ref="H19:H23"/>
    <mergeCell ref="I19:I23"/>
    <mergeCell ref="J19:J23"/>
    <mergeCell ref="K19:K23"/>
    <mergeCell ref="L19:L23"/>
    <mergeCell ref="O24:O26"/>
    <mergeCell ref="I24:I26"/>
    <mergeCell ref="J24:J26"/>
    <mergeCell ref="K24:K26"/>
    <mergeCell ref="L24:L26"/>
    <mergeCell ref="M24:M26"/>
    <mergeCell ref="N24:N26"/>
    <mergeCell ref="A17:A57"/>
    <mergeCell ref="B19:B23"/>
    <mergeCell ref="C19:C23"/>
    <mergeCell ref="D19:D23"/>
    <mergeCell ref="E19:E23"/>
    <mergeCell ref="F19:F23"/>
    <mergeCell ref="F13:F16"/>
    <mergeCell ref="G13:G16"/>
    <mergeCell ref="H13:H16"/>
    <mergeCell ref="B27:B28"/>
    <mergeCell ref="C27:C28"/>
    <mergeCell ref="D27:D28"/>
    <mergeCell ref="E27:E28"/>
    <mergeCell ref="F27:F28"/>
    <mergeCell ref="G27:G28"/>
    <mergeCell ref="H27:H28"/>
    <mergeCell ref="B31:B34"/>
    <mergeCell ref="C31:C34"/>
    <mergeCell ref="D31:D34"/>
    <mergeCell ref="E31:E34"/>
    <mergeCell ref="F31:F34"/>
    <mergeCell ref="G31:G34"/>
    <mergeCell ref="H31:H34"/>
    <mergeCell ref="B38:B41"/>
    <mergeCell ref="A10:O10"/>
    <mergeCell ref="A11:A16"/>
    <mergeCell ref="B13:B16"/>
    <mergeCell ref="C13:C16"/>
    <mergeCell ref="D13:D16"/>
    <mergeCell ref="E13:E16"/>
    <mergeCell ref="L13:L16"/>
    <mergeCell ref="M13:M16"/>
    <mergeCell ref="N13:N16"/>
    <mergeCell ref="O13:O16"/>
    <mergeCell ref="I13:I16"/>
    <mergeCell ref="J13:J16"/>
    <mergeCell ref="K13:K16"/>
    <mergeCell ref="N1:O1"/>
    <mergeCell ref="A4:O4"/>
    <mergeCell ref="A6:A8"/>
    <mergeCell ref="B6:B8"/>
    <mergeCell ref="C6:F6"/>
    <mergeCell ref="G6:J6"/>
    <mergeCell ref="K6:N6"/>
    <mergeCell ref="O6:O8"/>
    <mergeCell ref="C7:C8"/>
    <mergeCell ref="D7:F7"/>
    <mergeCell ref="G7:G8"/>
    <mergeCell ref="H7:J7"/>
    <mergeCell ref="K7:K8"/>
    <mergeCell ref="L7:N7"/>
  </mergeCells>
  <pageMargins left="0.78740157480314965" right="0.78740157480314965" top="1.1811023622047245" bottom="0.39370078740157483" header="0.31496062992125984" footer="0.31496062992125984"/>
  <pageSetup paperSize="9"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01.01.2026</vt:lpstr>
      <vt:lpstr>'на 01.01.2026'!Заголовки_для_печати</vt:lpstr>
      <vt:lpstr>'на 01.01.2026'!Область_печати</vt:lpstr>
    </vt:vector>
  </TitlesOfParts>
  <Company>Администрация МО Темрюкский район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dc:creator>
  <cp:lastModifiedBy>Eco</cp:lastModifiedBy>
  <cp:lastPrinted>2026-01-28T11:33:09Z</cp:lastPrinted>
  <dcterms:created xsi:type="dcterms:W3CDTF">2025-06-05T13:49:00Z</dcterms:created>
  <dcterms:modified xsi:type="dcterms:W3CDTF">2026-01-28T12:40:55Z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5C8B7A67D15E41188DEF7D8B5F078AEE_12</vt:lpwstr>
  </property>
  <property fmtid="{D5CDD505-2E9C-101B-9397-08002B2CF9AE}" pid="3" name="KSOProductBuildVer">
    <vt:lpwstr>1049-12.2.0.23196</vt:lpwstr>
  </property>
</Properties>
</file>